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1325" windowHeight="7395" tabRatio="601" activeTab="0"/>
  </bookViews>
  <sheets>
    <sheet name="Appendix 1" sheetId="1" r:id="rId1"/>
    <sheet name="Appendix 2" sheetId="2" r:id="rId2"/>
    <sheet name="Appendix 3" sheetId="3" r:id="rId3"/>
    <sheet name="Appendix 4" sheetId="4" r:id="rId4"/>
  </sheets>
  <definedNames>
    <definedName name="_xlnm.Print_Area" localSheetId="0">'Appendix 1'!$B$1:$U$57</definedName>
    <definedName name="_xlnm.Print_Area" localSheetId="1">'Appendix 2'!$A$1:$K$23</definedName>
    <definedName name="_xlnm.Print_Area" localSheetId="2">'Appendix 3'!$A$1:$H$4</definedName>
    <definedName name="_xlnm.Print_Area" localSheetId="3">'Appendix 4'!$A$1:$H$288</definedName>
    <definedName name="_xlnm.Print_Titles" localSheetId="0">'Appendix 1'!$3:$3</definedName>
    <definedName name="_xlnm.Print_Titles" localSheetId="1">'Appendix 2'!$3:$3</definedName>
  </definedNames>
  <calcPr fullCalcOnLoad="1"/>
</workbook>
</file>

<file path=xl/sharedStrings.xml><?xml version="1.0" encoding="utf-8"?>
<sst xmlns="http://schemas.openxmlformats.org/spreadsheetml/2006/main" count="785" uniqueCount="374">
  <si>
    <t xml:space="preserve">DEVELOPER FUNDED SCHEMES INCLUDED IN CAPITAL PROGRAMME WITH CURRENT POSITION AND CONTRIBUTIONS NOT AS YET </t>
  </si>
  <si>
    <t>APPENDIX 1</t>
  </si>
  <si>
    <t>Schemes for implementation by the City</t>
  </si>
  <si>
    <t>ALLOCATED TO SCHEMES</t>
  </si>
  <si>
    <t xml:space="preserve">SCHEME REF </t>
  </si>
  <si>
    <t>CAPITAL PROGRAMME SCHEME</t>
  </si>
  <si>
    <t>CAPITAL PROG. REF.</t>
  </si>
  <si>
    <t>CITY/ COUNTY</t>
  </si>
  <si>
    <t>YEAR SCHEME TO BE IMPLEMENTED</t>
  </si>
  <si>
    <t>WARD</t>
  </si>
  <si>
    <t>SCHEME FUNDING
(due to be updated with interest)</t>
  </si>
  <si>
    <t xml:space="preserve">CAPITAL PROG. APPROVED TOTAL COST (£'000)                    </t>
  </si>
  <si>
    <t>SPEND IN PREVIOUS YEARS</t>
  </si>
  <si>
    <t>SPEND IN 04/05</t>
  </si>
  <si>
    <t>SPEND IN 03/04</t>
  </si>
  <si>
    <t>SPEND IN 02/03</t>
  </si>
  <si>
    <t>CAPITAL PROG BALANCE REMAINING</t>
  </si>
  <si>
    <t>SITE REF</t>
  </si>
  <si>
    <t>SITE</t>
  </si>
  <si>
    <t>APPN NO</t>
  </si>
  <si>
    <t>DEVELOPER</t>
  </si>
  <si>
    <t>REASON FOR CONTRIBUTION</t>
  </si>
  <si>
    <t>DATE WHEN CONTRIBUTION NEEDS SPENDING</t>
  </si>
  <si>
    <t>COMMENTS</t>
  </si>
  <si>
    <t>SPEND 04/05 - balance to be vired to other schemes.</t>
  </si>
  <si>
    <t>Jericho &amp; Osney
CSW</t>
  </si>
  <si>
    <t>Land at North End Yard north of Cripley Road</t>
  </si>
  <si>
    <t>Landsdown Ltd &amp; British Rail</t>
  </si>
  <si>
    <t>Carfax
CSW</t>
  </si>
  <si>
    <t>Towards improvements to pedestrian cycle and bus access measures or other transport infrastructure measures in the vicinity of the land</t>
  </si>
  <si>
    <t>MIS</t>
  </si>
  <si>
    <t>Jericho &amp; Osney 
CSW</t>
  </si>
  <si>
    <t>Bridge over Fiddlers Stream</t>
  </si>
  <si>
    <t>Jericho Community Centre - New Building</t>
  </si>
  <si>
    <t>Westgate Centre - Mixed use development</t>
  </si>
  <si>
    <t>06/01211/FUL</t>
  </si>
  <si>
    <t>Westgate Oxford Investment Ltd</t>
  </si>
  <si>
    <t>08.03.07</t>
  </si>
  <si>
    <t>3 years</t>
  </si>
  <si>
    <t>To be paid no later than 1 month after written notification from the Council that it has let a contract for carrying out the Bonn Square Improvements</t>
  </si>
  <si>
    <t>Improvements to Bonn Square in accordance with planning permission 06/00487/FUL</t>
  </si>
  <si>
    <t>Not triggered</t>
  </si>
  <si>
    <t>2x2 Key Worker</t>
  </si>
  <si>
    <t>Prior to 70% occupation of private dwellings</t>
  </si>
  <si>
    <t>Key worker housing</t>
  </si>
  <si>
    <t>To allow during daylight hours members of the public to have access along the pedestrian route shown with a dotted black line on Plan 2.</t>
  </si>
  <si>
    <t>Completion of Development</t>
  </si>
  <si>
    <t>Eagle Works, Walton Well Road</t>
  </si>
  <si>
    <t>Berkeley Homes</t>
  </si>
  <si>
    <t xml:space="preserve">Provision of and/or improved community centre facilities in the vicinity of the land </t>
  </si>
  <si>
    <t>TOTAL FUNDING FOR AREA COMMITTEE AREA</t>
  </si>
  <si>
    <t>List of planning applications approved subject to legal agreements but they have not yet been completed</t>
  </si>
  <si>
    <t>Appendix 3</t>
  </si>
  <si>
    <t>Planning reference</t>
  </si>
  <si>
    <t xml:space="preserve">Legal </t>
  </si>
  <si>
    <t>Off</t>
  </si>
  <si>
    <t>Area Ctte</t>
  </si>
  <si>
    <t>Address</t>
  </si>
  <si>
    <t>Proposal</t>
  </si>
  <si>
    <t>Type</t>
  </si>
  <si>
    <t>CYC</t>
  </si>
  <si>
    <t>TRF</t>
  </si>
  <si>
    <t>SOC H</t>
  </si>
  <si>
    <t>REC</t>
  </si>
  <si>
    <t>ORD</t>
  </si>
  <si>
    <t>PED</t>
  </si>
  <si>
    <t>WOA</t>
  </si>
  <si>
    <t>COM</t>
  </si>
  <si>
    <t>EDU</t>
  </si>
  <si>
    <t>LIB</t>
  </si>
  <si>
    <t>List of legal agreements completed but the clauses in the agreement have not been triggered.</t>
  </si>
  <si>
    <t>Appendix 2</t>
  </si>
  <si>
    <t>(financial contributions payable to the City Council on-site affordable housing and on-site measures on which there will be future committee consultation)</t>
  </si>
  <si>
    <t>Planning Permission</t>
  </si>
  <si>
    <t>Application No</t>
  </si>
  <si>
    <t>Contributor</t>
  </si>
  <si>
    <t>Date of Agreement</t>
  </si>
  <si>
    <t>Date pl. perm. Expires</t>
  </si>
  <si>
    <t>Ward</t>
  </si>
  <si>
    <t>Amount</t>
  </si>
  <si>
    <t>Trigger for Clause</t>
  </si>
  <si>
    <t>Purpose</t>
  </si>
  <si>
    <t>Comment</t>
  </si>
  <si>
    <t>Towards provision of play equipment at Friar's Wharf. To be spent within 5 years after receipt of payment.</t>
  </si>
  <si>
    <t>Not to cause or permit any part of the main retail area to be occupied until the Police Monitoring Contribution has been paid</t>
  </si>
  <si>
    <t>Towards costs incurred in providing or improving police monitoring required as a result of the development.  To be spent within 5 years after receipt of payment.</t>
  </si>
  <si>
    <t>Towards installing secondary glazing to Tennyson Lodge and/or in carrying out such other work to mitigate against the adverse noise impact on the occupiers of Tennyson Lodge of changes to traffic patterns associated with the development.  To be spent within 2 years after receipt of payment.</t>
  </si>
  <si>
    <t xml:space="preserve">Prior to commencement of the development. </t>
  </si>
  <si>
    <t>Cycle Shop within the development for a minimum of 2 years</t>
  </si>
  <si>
    <t>Supervised Play Facility within the development for a minimum period of 2 years</t>
  </si>
  <si>
    <t>Period of 2 years from practical completion to find an operator to lease the Supervised Play Facility on commercial terms.</t>
  </si>
  <si>
    <t>Period of 2 years from practical completion to find an operator to lease the Cycle Shop on commercial terms.</t>
  </si>
  <si>
    <t>Training and Employment Strategy to be implemented and submitted and approved in writing by the Council prior to implementation.</t>
  </si>
  <si>
    <t>Car Club - To make 4 vehicle parking spaces within multi-storey car park available for the purpose of a vehicle pool for a period of 5 years</t>
  </si>
  <si>
    <t>Practical completion of development.</t>
  </si>
  <si>
    <t>Permissive Paths available for public use as a through route at all times</t>
  </si>
  <si>
    <t>No part of the main retail area will be occupied until Permissive Paths have been constructed to a specification previously approved by the Council</t>
  </si>
  <si>
    <t>No legal completion of more than 50% of open market units until the Affordable Housing Units have been fully constructed and are finished ready for immediate occupation</t>
  </si>
  <si>
    <t>64 units</t>
  </si>
  <si>
    <t>Affordable Housing Units - 32 for Rent 32 Shared Ownership</t>
  </si>
  <si>
    <t>Not to cause or permit any part of the main retail area to be occupied until the Wayfinding Contribution has been paid</t>
  </si>
  <si>
    <t>Not to cause or permit any part of the main retail area to be occupied until the Play Equipment Contribution has been paid</t>
  </si>
  <si>
    <t>26.5.2010 (extended until 2012)</t>
  </si>
  <si>
    <t>West End Infrastructure</t>
  </si>
  <si>
    <t>F1332</t>
  </si>
  <si>
    <t>Albion Place Car Park</t>
  </si>
  <si>
    <t>Offices 3 &amp; 4, first floor 9 Park End Street</t>
  </si>
  <si>
    <t>King Charles House, Park End Street</t>
  </si>
  <si>
    <t>Said Business School. Park End St</t>
  </si>
  <si>
    <t>WEST END INFRASTRUCTURE MEASURES</t>
  </si>
  <si>
    <t>Chancellors, Masters, Scholars University of Oxford</t>
  </si>
  <si>
    <t xml:space="preserve">Internal payment </t>
  </si>
  <si>
    <t>Kheiron School of English</t>
  </si>
  <si>
    <t>Poyry Energy (Ox.) Ltd</t>
  </si>
  <si>
    <t>Infrastructure measures</t>
  </si>
  <si>
    <t>Frideswide Square</t>
  </si>
  <si>
    <t>4 Gloucester Street</t>
  </si>
  <si>
    <t>Jamies Italian Ltd</t>
  </si>
  <si>
    <t xml:space="preserve">CITY DEVELOPMENT - HIGHWAY SCHEMES </t>
  </si>
  <si>
    <t xml:space="preserve">TOTAL CITY DEVELOPMENT -  HIGHWAY SCHEMES </t>
  </si>
  <si>
    <t>COMMUNITY HOUSING &amp; DEVELOPMENT</t>
  </si>
  <si>
    <t>TOTAL COMMUNITY HOUSING &amp; DEVELOPMENT</t>
  </si>
  <si>
    <t>F1323</t>
  </si>
  <si>
    <t>08/02657/FUL</t>
  </si>
  <si>
    <t>39-42 Hythe Bridge St</t>
  </si>
  <si>
    <t>09/1474/FUL</t>
  </si>
  <si>
    <t>The Dialogue Group</t>
  </si>
  <si>
    <t>61 St. Aldates</t>
  </si>
  <si>
    <t>28-32 St. Michael's Street</t>
  </si>
  <si>
    <t>Quoin Estates &amp; Development Ltd</t>
  </si>
  <si>
    <t>Bike Zone Oxford</t>
  </si>
  <si>
    <t>TOTAL WESTEND INFRASTRUCTURE MEASURES</t>
  </si>
  <si>
    <t>09/00247/FUL</t>
  </si>
  <si>
    <t>Kingerlee Holdings Ltd</t>
  </si>
  <si>
    <t>Jericho &amp; Osney</t>
  </si>
  <si>
    <t>3 Yrs</t>
  </si>
  <si>
    <t>09/01929/FUL</t>
  </si>
  <si>
    <t>Notes</t>
  </si>
  <si>
    <t xml:space="preserve">Adult Care </t>
  </si>
  <si>
    <t>Adult Leaning</t>
  </si>
  <si>
    <t>Facilities</t>
  </si>
  <si>
    <t>C/side Service</t>
  </si>
  <si>
    <t>The Countryside Service delivering improved access to Rights of Way, and to the Windrush Valley Project</t>
  </si>
  <si>
    <t xml:space="preserve">Education </t>
  </si>
  <si>
    <t>Primary schools, Secondary schools and Special Educational Needs provision</t>
  </si>
  <si>
    <t>Fire</t>
  </si>
  <si>
    <t>Fire hydrant provision where not secured by condition</t>
  </si>
  <si>
    <t>Library</t>
  </si>
  <si>
    <t>Static and mobile library services including bookstock provision</t>
  </si>
  <si>
    <t>Minerals</t>
  </si>
  <si>
    <t>Aftercare and site monitoring of minerals extraction proposals</t>
  </si>
  <si>
    <t>Museums</t>
  </si>
  <si>
    <t>Museum Resource Centre at Standlake</t>
  </si>
  <si>
    <t>Transport</t>
  </si>
  <si>
    <t>Waste</t>
  </si>
  <si>
    <r>
      <t>Table 1</t>
    </r>
    <r>
      <rPr>
        <sz val="11"/>
        <rFont val="Arial"/>
        <family val="2"/>
      </rPr>
      <t xml:space="preserve"> - County Contributions Received, Spent and Held Shown by County Member Division and Types of Proposed Use</t>
    </r>
  </si>
  <si>
    <t>Contribution
Type</t>
  </si>
  <si>
    <t>Opening Balance</t>
  </si>
  <si>
    <t>Income</t>
  </si>
  <si>
    <t>Interest</t>
  </si>
  <si>
    <t>Expenditure</t>
  </si>
  <si>
    <t>Closing Balance</t>
  </si>
  <si>
    <t>Adult Care</t>
  </si>
  <si>
    <t>Adult Learning</t>
  </si>
  <si>
    <t>Education</t>
  </si>
  <si>
    <t>Total</t>
  </si>
  <si>
    <r>
      <t>County Member Division</t>
    </r>
    <r>
      <rPr>
        <sz val="11"/>
        <rFont val="Arial"/>
        <family val="2"/>
      </rPr>
      <t xml:space="preserve">
Isis</t>
    </r>
  </si>
  <si>
    <t>Oxford Total</t>
  </si>
  <si>
    <t>County Council Division</t>
  </si>
  <si>
    <t>Scheme</t>
  </si>
  <si>
    <t>Isis</t>
  </si>
  <si>
    <t>N/A</t>
  </si>
  <si>
    <t>13/14</t>
  </si>
  <si>
    <t>F6016</t>
  </si>
  <si>
    <t>F6001</t>
  </si>
  <si>
    <t>Towards indoor sport</t>
  </si>
  <si>
    <t>Headington &amp; Northway</t>
  </si>
  <si>
    <t xml:space="preserve">Jericho &amp; Osney and North
</t>
  </si>
  <si>
    <t>St Hugh's College, St. Margaret's Road</t>
  </si>
  <si>
    <t>St Hugh's College</t>
  </si>
  <si>
    <t>ENVIRONMENTAL IMPROVEMENT MEASURES</t>
  </si>
  <si>
    <t>Lamarsh Road landscaping</t>
  </si>
  <si>
    <t>F7008</t>
  </si>
  <si>
    <t>Land South of Lamarsh Road</t>
  </si>
  <si>
    <t>For provision of landscaping and tree planting in the vicinity of the land</t>
  </si>
  <si>
    <t xml:space="preserve">Land South of Lamarsh Road, </t>
  </si>
  <si>
    <t xml:space="preserve">09/00247/FUL </t>
  </si>
  <si>
    <t>09/02215/FUL</t>
  </si>
  <si>
    <t>10/00055/FUL</t>
  </si>
  <si>
    <t>Infrastructure</t>
  </si>
  <si>
    <t>1st Floor Office, No 9 Park End Street</t>
  </si>
  <si>
    <t>10/02796/FUL</t>
  </si>
  <si>
    <t>Land at 50 New  Inn Hall Street</t>
  </si>
  <si>
    <t>Touchload Ltd</t>
  </si>
  <si>
    <t xml:space="preserve">Land at Campion Place,  </t>
  </si>
  <si>
    <t xml:space="preserve">09/00553/FUL </t>
  </si>
  <si>
    <t>Pembroke College</t>
  </si>
  <si>
    <t>50% of payment received as using towards urban design work (see letter from Pembroke 21.12.11)</t>
  </si>
  <si>
    <t>10/02489/VAR</t>
  </si>
  <si>
    <t>10/03420/FUL</t>
  </si>
  <si>
    <t>11/01908/FUL</t>
  </si>
  <si>
    <t>61  St Aldates</t>
  </si>
  <si>
    <t>QED Property</t>
  </si>
  <si>
    <t>CITY DEVELOPMENT - Work of Art</t>
  </si>
  <si>
    <t>WOA - Frideswide</t>
  </si>
  <si>
    <t>F7010</t>
  </si>
  <si>
    <t>Jericho &amp; Osney (CSW)</t>
  </si>
  <si>
    <t>Said Business School, Park End Street</t>
  </si>
  <si>
    <t>University of Oxford</t>
  </si>
  <si>
    <t>Towards WOA</t>
  </si>
  <si>
    <t>Sunnymead Park - enhancement of play area facilities</t>
  </si>
  <si>
    <t>F6006</t>
  </si>
  <si>
    <t>For the provision or enhancement of play area facilities at Sunnymead Park in the vicinity of the land.</t>
  </si>
  <si>
    <t>Cherwell Housing Trust</t>
  </si>
  <si>
    <t>11.09.18</t>
  </si>
  <si>
    <t>Possibly use in conjunction with re-development of Frideswide Square</t>
  </si>
  <si>
    <t xml:space="preserve">Expenditure of contributions to be discussed in partnership with the County Council once further contributions are received.  </t>
  </si>
  <si>
    <r>
      <t xml:space="preserve">Table 2 </t>
    </r>
    <r>
      <rPr>
        <sz val="11"/>
        <rFont val="Arial"/>
        <family val="2"/>
      </rPr>
      <t>- Details of Expenditure by County Member Division and Expenditure Type</t>
    </r>
  </si>
  <si>
    <t>Wood Farm School</t>
  </si>
  <si>
    <t>Divinity &amp; Magdalen Road area CPZs</t>
  </si>
  <si>
    <t>RFID = Radio Frequency Identification</t>
  </si>
  <si>
    <t>Hernes House, 3 Hernes Crescent</t>
  </si>
  <si>
    <t>10/02605/FUL</t>
  </si>
  <si>
    <t>Grange Mill Development</t>
  </si>
  <si>
    <t>23.01.12</t>
  </si>
  <si>
    <t>3 yrs</t>
  </si>
  <si>
    <t>Summertown</t>
  </si>
  <si>
    <t>£200,000 commencement
£200,000 1st anniversary of commencement
£200,000 2nd anniversary of commencement</t>
  </si>
  <si>
    <t>Affordable housing</t>
  </si>
  <si>
    <t>Land at rear of 17-41 Mill Street</t>
  </si>
  <si>
    <t>11/02382/FUL</t>
  </si>
  <si>
    <t>W E Black Ltd</t>
  </si>
  <si>
    <t>14.02.12</t>
  </si>
  <si>
    <t>Prior to occupation</t>
  </si>
  <si>
    <t>Indoor Sport £3,425</t>
  </si>
  <si>
    <t>Prior to commencement of development</t>
  </si>
  <si>
    <t>Land at rear of Cantay House, Park End Street</t>
  </si>
  <si>
    <t>11/02447/FUL</t>
  </si>
  <si>
    <t>Cantay Investments Ltd</t>
  </si>
  <si>
    <t>08.02.11</t>
  </si>
  <si>
    <t>For the provision of affordable housing in the City of Oxford</t>
  </si>
  <si>
    <t>Towards infrastructure improvements in the West End of Oxford City.</t>
  </si>
  <si>
    <t>Strategic waste reception and recycling centres</t>
  </si>
  <si>
    <t>The contribution types incorporate various infrastructure and service provisions such as:</t>
  </si>
  <si>
    <t>Towards the provision of directional signing to the development or elements thereof in the vicinity of the development. To be spent within 2 years after receipt.</t>
  </si>
  <si>
    <t>For the provision and enhancement of indoor sport in the vicinity of the land which relates to the  Development</t>
  </si>
  <si>
    <t>For environmental improvements to the Public Realm Improvement Area</t>
  </si>
  <si>
    <t xml:space="preserve">Temporary bridge in situ, awaiting approval of planning permission for site of which bridge is to be located, before erection of permanent bridge can be completed. </t>
  </si>
  <si>
    <t>Allocated to Jericho Project in capital programme (agreed at corporate assets management group 27/3/12).</t>
  </si>
  <si>
    <t>Ferry Centre - Improvements</t>
  </si>
  <si>
    <t>14/15</t>
  </si>
  <si>
    <t>Castle Mill, Roger Dudman Way</t>
  </si>
  <si>
    <t>Ox. Univ Fixed Assets Ltd</t>
  </si>
  <si>
    <t>Leisure dealing</t>
  </si>
  <si>
    <t>Astro Turf Area Union St</t>
  </si>
  <si>
    <t>15/16</t>
  </si>
  <si>
    <t>St Clements</t>
  </si>
  <si>
    <t>51 Union Street</t>
  </si>
  <si>
    <t>Thomas and Sandra Crampton Smith</t>
  </si>
  <si>
    <t>Towards indoor/outdoor sports</t>
  </si>
  <si>
    <t>To be used towards Astro turf area in Union Street</t>
  </si>
  <si>
    <t>St. Clements Car Park, St. Clements</t>
  </si>
  <si>
    <t>Watkins Jones Grp Ltd</t>
  </si>
  <si>
    <t>Former builders yard Lamarsh Rd</t>
  </si>
  <si>
    <t>Persimmons</t>
  </si>
  <si>
    <t>Landscaping  flood mitigation</t>
  </si>
  <si>
    <t>Rodger Dudman Way - tree planting</t>
  </si>
  <si>
    <t>Ox. Univ. Fix Assets Ltd</t>
  </si>
  <si>
    <t>Footpath from Barratt St to Osney Mill</t>
  </si>
  <si>
    <t>Osney Mill and remains of Osney Abbey</t>
  </si>
  <si>
    <t>Towards provision of a footpath from Barratt St to Osney Mill</t>
  </si>
  <si>
    <t>Northgate Hall, 18 St. Michael's Street</t>
  </si>
  <si>
    <t>Clarendon (Currys)</t>
  </si>
  <si>
    <t>Bills Restaurant</t>
  </si>
  <si>
    <t>Bike Zone Oxford Ltd</t>
  </si>
  <si>
    <t>Lothbury Investment Management</t>
  </si>
  <si>
    <t>ENVIRONMENTAL IMPROVEMENT MEASURES - CULTURE CONTRIBUTIONS RECEIVED BUT NOT YET ALLOCATED TO A SCHEME</t>
  </si>
  <si>
    <t>Towards environmental improvements within the vicinity</t>
  </si>
  <si>
    <t>TOTAL ENVIRONMENTAL IMPROVEMENT</t>
  </si>
  <si>
    <t xml:space="preserve">CITY LEISURE </t>
  </si>
  <si>
    <t>CITY LEISURE  CONTRIBUTIONS RECEIVED BUT NOT YET ALLOCATED TO A SCHEME</t>
  </si>
  <si>
    <t xml:space="preserve">TOTAL CITY LEISURE </t>
  </si>
  <si>
    <t xml:space="preserve">Not triggered (new application in 10/00454/EXT) New application will superseed this one if approved 13/01410/FUL </t>
  </si>
  <si>
    <t>1st instalment requested</t>
  </si>
  <si>
    <t>Fox And Hounds Public House 279 Abingdon Road</t>
  </si>
  <si>
    <t>11/02594/FUL</t>
  </si>
  <si>
    <t>Tesco Stores Ltd</t>
  </si>
  <si>
    <t>24.4.12</t>
  </si>
  <si>
    <t>See agreement for formula to calculate contribution</t>
  </si>
  <si>
    <t>Due the day on which the third of the residential units to be sold or occupied shal be sold or first occupied</t>
  </si>
  <si>
    <t>Towards affordable housing</t>
  </si>
  <si>
    <t>Carfax</t>
  </si>
  <si>
    <t xml:space="preserve">12/01228/FUL    </t>
  </si>
  <si>
    <t xml:space="preserve">Luther Court
Luther Street
</t>
  </si>
  <si>
    <t xml:space="preserve">Erection of new buildings fronting Thames Street comprising 42 self contained flats (13x1 bed, 29x2 bed) and 82 student study rooms on 5 and 6 storeys.  Provision of cycle parking, bin storage and shared amenity areas.  Closure of footpath linking Luther Street to Butterwyke Place
</t>
  </si>
  <si>
    <t>£118,944 towards West End Infrastructure measures
21 units of affordable housing</t>
  </si>
  <si>
    <t>Sunnymead Court 55 Jackson Road</t>
  </si>
  <si>
    <t>Leisure have discussed and have suggested this be paid over to Cutteslowe Community Centre to help towards funding the outdoor gym (fit trail) which they would like to install.</t>
  </si>
  <si>
    <t>Off-site tree planning and landscaping</t>
  </si>
  <si>
    <t>Stewart Thorp dealing</t>
  </si>
  <si>
    <t>W H Munsey Dev Ltd</t>
  </si>
  <si>
    <t xml:space="preserve">Scheme for expenditure to be discussed </t>
  </si>
  <si>
    <t>Stewart Thorp dealing with landscaping scheme - commenced</t>
  </si>
  <si>
    <t xml:space="preserve">Obligation / value
</t>
  </si>
  <si>
    <t>Hinksey Park</t>
  </si>
  <si>
    <t>Land at Campion Hall, Rose Place, Littlegate Street, Brewer Street and Pembroke College</t>
  </si>
  <si>
    <t>09/00553/FUL &amp; 09/00551/LBC</t>
  </si>
  <si>
    <t>Masters &amp; Fellowes of Pembroke College</t>
  </si>
  <si>
    <t>Carfax CSW</t>
  </si>
  <si>
    <t>Day care centres, resource centres &amp; transport provision</t>
  </si>
  <si>
    <t>Highway infrastructure (roads, crossings etc.), bus service support &amp; rail infrastructure</t>
  </si>
  <si>
    <r>
      <t>County Member Division</t>
    </r>
    <r>
      <rPr>
        <sz val="11"/>
        <rFont val="Arial"/>
        <family val="2"/>
      </rPr>
      <t xml:space="preserve">
Barton, Sandhills &amp; Risinghurst</t>
    </r>
  </si>
  <si>
    <r>
      <t>County Member Division</t>
    </r>
    <r>
      <rPr>
        <sz val="11"/>
        <rFont val="Arial"/>
        <family val="2"/>
      </rPr>
      <t xml:space="preserve">
Churchill &amp; Lye Valley</t>
    </r>
  </si>
  <si>
    <r>
      <t>County Member Division</t>
    </r>
    <r>
      <rPr>
        <sz val="11"/>
        <rFont val="Arial"/>
        <family val="2"/>
      </rPr>
      <t xml:space="preserve">
Cowley</t>
    </r>
  </si>
  <si>
    <r>
      <t>County Member Division</t>
    </r>
    <r>
      <rPr>
        <sz val="11"/>
        <rFont val="Arial"/>
        <family val="2"/>
      </rPr>
      <t xml:space="preserve">
Headington &amp; Quarry</t>
    </r>
  </si>
  <si>
    <r>
      <t>County Member Division</t>
    </r>
    <r>
      <rPr>
        <sz val="11"/>
        <rFont val="Arial"/>
        <family val="2"/>
      </rPr>
      <t xml:space="preserve">
Iffley Fields &amp; St Mary's</t>
    </r>
  </si>
  <si>
    <r>
      <t>County Member Division</t>
    </r>
    <r>
      <rPr>
        <sz val="11"/>
        <rFont val="Arial"/>
        <family val="2"/>
      </rPr>
      <t xml:space="preserve">
Jericho and Osney</t>
    </r>
  </si>
  <si>
    <r>
      <t>County Member Division</t>
    </r>
    <r>
      <rPr>
        <sz val="11"/>
        <rFont val="Arial"/>
        <family val="2"/>
      </rPr>
      <t xml:space="preserve">
Leys</t>
    </r>
  </si>
  <si>
    <r>
      <t>County Member Division</t>
    </r>
    <r>
      <rPr>
        <sz val="11"/>
        <rFont val="Arial"/>
        <family val="2"/>
      </rPr>
      <t xml:space="preserve">
Marston and Northway</t>
    </r>
  </si>
  <si>
    <r>
      <t>County Member Division</t>
    </r>
    <r>
      <rPr>
        <sz val="11"/>
        <rFont val="Arial"/>
        <family val="2"/>
      </rPr>
      <t xml:space="preserve">
Rose Hill &amp; Littlemore</t>
    </r>
  </si>
  <si>
    <r>
      <t>County Member Division</t>
    </r>
    <r>
      <rPr>
        <sz val="11"/>
        <rFont val="Arial"/>
        <family val="2"/>
      </rPr>
      <t xml:space="preserve">
St Clements &amp; Cowley Marsh</t>
    </r>
  </si>
  <si>
    <r>
      <t>County Member Division</t>
    </r>
    <r>
      <rPr>
        <sz val="11"/>
        <rFont val="Arial"/>
        <family val="2"/>
      </rPr>
      <t xml:space="preserve">
St Margaret's</t>
    </r>
  </si>
  <si>
    <r>
      <t>County Member Division</t>
    </r>
    <r>
      <rPr>
        <sz val="11"/>
        <rFont val="Arial"/>
        <family val="2"/>
      </rPr>
      <t xml:space="preserve">
University Parks</t>
    </r>
  </si>
  <si>
    <r>
      <t>County Member Division</t>
    </r>
    <r>
      <rPr>
        <sz val="11"/>
        <rFont val="Arial"/>
        <family val="2"/>
      </rPr>
      <t xml:space="preserve">
Wolvercote and Summertown</t>
    </r>
  </si>
  <si>
    <t>Non Division Specific Interest</t>
  </si>
  <si>
    <t>Churchill &amp; Lye Valley</t>
  </si>
  <si>
    <t>CE9000202 Wood Farm School</t>
  </si>
  <si>
    <t>CM0003005/3105 Cowley Library (RFID)</t>
  </si>
  <si>
    <t>CM0003001/3101 Central Library (RFID)</t>
  </si>
  <si>
    <t>CN1051657 Divinity &amp; Magdalen Road area CPZs</t>
  </si>
  <si>
    <t>CN1001024 Thornhill P &amp; R Extensions</t>
  </si>
  <si>
    <t>Cowley</t>
  </si>
  <si>
    <t>CM0003113  Central AV Stock &amp; Scanners (RFID)</t>
  </si>
  <si>
    <t>CN2102019 CN2102019 Cresent &amp; Leafield Rd Junction</t>
  </si>
  <si>
    <t>CM0009006 Museum Resource Centre - standlake</t>
  </si>
  <si>
    <t>Headington &amp; Quarry</t>
  </si>
  <si>
    <t>CE9000415 Oxford St Nicholas</t>
  </si>
  <si>
    <t>CN1051644  Jack Straws Lane Safety Measures</t>
  </si>
  <si>
    <t>ORHT JR - Water Eaton P &amp; R Service</t>
  </si>
  <si>
    <t>Iffley Fields &amp; St Mary's</t>
  </si>
  <si>
    <t>Jericho and Osney</t>
  </si>
  <si>
    <t>CN1051658 Org agree terms met (West Way)</t>
  </si>
  <si>
    <t>Leys</t>
  </si>
  <si>
    <t>Marston and Northway</t>
  </si>
  <si>
    <t>CN1051656 CN1051656 Marston Road Cycle Lane Improvmnts</t>
  </si>
  <si>
    <t>Rose Hill &amp; Littlemore</t>
  </si>
  <si>
    <t>CE9000440 Rose Hill</t>
  </si>
  <si>
    <t>St Clements &amp; Cowley Marsh</t>
  </si>
  <si>
    <t>St Margaret's</t>
  </si>
  <si>
    <t>CM0003010/3110  Summertown Library (RFID)</t>
  </si>
  <si>
    <t>University Parks</t>
  </si>
  <si>
    <t>CN2601076 Oxford: Woodstock Rd ROQ</t>
  </si>
  <si>
    <t>CN1051415 CN1051415 Fairfax Ave/Purcell Rd Link</t>
  </si>
  <si>
    <t>Wolvercote and Summertown</t>
  </si>
  <si>
    <t>West Way / A34 Junction</t>
  </si>
  <si>
    <t>Cowley Library (RFID)</t>
  </si>
  <si>
    <t>Central Library (RFID)</t>
  </si>
  <si>
    <t>Thornhill P &amp; R Extensions</t>
  </si>
  <si>
    <t>Central AV Stock &amp; Scanners (RFID)</t>
  </si>
  <si>
    <t>Cresent &amp; Leafield Rd Junction</t>
  </si>
  <si>
    <t>Museum Resource Centre - standlake</t>
  </si>
  <si>
    <t>Oxford St Nicholas</t>
  </si>
  <si>
    <t>Jack Straws Lane Safety Measures</t>
  </si>
  <si>
    <t>Org agree terms met (West Way)</t>
  </si>
  <si>
    <t>Marston Road Cycle Lane Improvmnts</t>
  </si>
  <si>
    <t>Rose Hill</t>
  </si>
  <si>
    <t>Summertown Library (RFID)</t>
  </si>
  <si>
    <t xml:space="preserve"> Summertown Library (RFID)</t>
  </si>
  <si>
    <t>Oxford: Woodstock Rd ROQ</t>
  </si>
  <si>
    <t>Fairfax Ave/Purcell Rd Link</t>
  </si>
  <si>
    <t>Appendix 4</t>
  </si>
  <si>
    <t>£39,495 remaining to be paid</t>
  </si>
  <si>
    <t xml:space="preserve">Towards infrastructure needs created by development in the West End.
Agreed College could use 50% of outstanding amount (£39,495.00) towards urban design work.  Outstanding balance to be settled once this is complete.  </t>
  </si>
  <si>
    <t>50% On or prior to commencement (Paid) Balance to be paid 9 months after commencement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</si>
</sst>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_)"/>
    <numFmt numFmtId="165" formatCode="0.0"/>
    <numFmt numFmtId="166" formatCode="0_)"/>
    <numFmt numFmtId="167" formatCode="#,##0.0;[Red]\-#,##0.0"/>
    <numFmt numFmtId="168" formatCode="#,##0.0"/>
    <numFmt numFmtId="169" formatCode="mm/dd/yy"/>
    <numFmt numFmtId="170" formatCode="0.0_)"/>
    <numFmt numFmtId="171" formatCode="&quot;£&quot;#,##0.00"/>
    <numFmt numFmtId="172" formatCode="&quot;£&quot;#,##0"/>
    <numFmt numFmtId="173" formatCode="0.00_ ;[Red]\-0.00\ "/>
    <numFmt numFmtId="174" formatCode="#,##0.00_ ;[Red]\-#,##0.00\ "/>
    <numFmt numFmtId="175" formatCode="&quot;Yes&quot;;&quot;Yes&quot;;&quot;No&quot;"/>
    <numFmt numFmtId="176" formatCode="&quot;True&quot;;&quot;True&quot;;&quot;False&quot;"/>
    <numFmt numFmtId="177" formatCode="&quot;On&quot;;&quot;On&quot;;&quot;Off&quot;"/>
    <numFmt numFmtId="178" formatCode="0.00_ ;\-0.00\ "/>
  </numFmts>
  <fonts count="48">
    <font>
      <sz val="10"/>
      <name val="Arial"/>
      <family val="0"/>
    </font>
    <font>
      <sz val="10"/>
      <name val="Courier"/>
      <family val="3"/>
    </font>
    <font>
      <b/>
      <sz val="10"/>
      <name val="Arial"/>
      <family val="2"/>
    </font>
    <font>
      <b/>
      <sz val="10"/>
      <color indexed="8"/>
      <name val="Arial"/>
      <family val="2"/>
    </font>
    <font>
      <sz val="8"/>
      <name val="Arial"/>
      <family val="2"/>
    </font>
    <font>
      <b/>
      <sz val="8"/>
      <name val="Arial"/>
      <family val="2"/>
    </font>
    <font>
      <b/>
      <sz val="8"/>
      <color indexed="8"/>
      <name val="Arial"/>
      <family val="2"/>
    </font>
    <font>
      <sz val="8"/>
      <color indexed="8"/>
      <name val="Arial"/>
      <family val="2"/>
    </font>
    <font>
      <u val="single"/>
      <sz val="10"/>
      <color indexed="12"/>
      <name val="Arial"/>
      <family val="2"/>
    </font>
    <font>
      <u val="single"/>
      <sz val="10"/>
      <color indexed="36"/>
      <name val="Arial"/>
      <family val="2"/>
    </font>
    <font>
      <sz val="11"/>
      <name val="Arial"/>
      <family val="2"/>
    </font>
    <font>
      <b/>
      <u val="single"/>
      <sz val="11"/>
      <name val="Arial"/>
      <family val="2"/>
    </font>
    <font>
      <b/>
      <sz val="11"/>
      <name val="Arial"/>
      <family val="2"/>
    </font>
    <font>
      <sz val="10"/>
      <color indexed="8"/>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10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medium"/>
      <right style="medium"/>
      <top style="medium"/>
      <bottom style="medium"/>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medium"/>
      <bottom style="thin"/>
    </border>
    <border>
      <left style="medium"/>
      <right/>
      <top style="medium"/>
      <bottom style="thin"/>
    </border>
    <border>
      <left/>
      <right style="medium"/>
      <top style="medium"/>
      <bottom style="thin"/>
    </border>
    <border>
      <left style="thin"/>
      <right style="thin"/>
      <top style="thin"/>
      <bottom style="thin">
        <color indexed="22"/>
      </bottom>
    </border>
    <border>
      <left/>
      <right style="medium"/>
      <top style="thin"/>
      <bottom style="thin">
        <color indexed="22"/>
      </bottom>
    </border>
    <border>
      <left style="thin"/>
      <right style="thin"/>
      <top style="thin">
        <color indexed="22"/>
      </top>
      <bottom style="thin">
        <color indexed="22"/>
      </bottom>
    </border>
    <border>
      <left/>
      <right style="medium"/>
      <top style="thin">
        <color indexed="22"/>
      </top>
      <bottom style="thin">
        <color indexed="22"/>
      </bottom>
    </border>
    <border>
      <left style="thin"/>
      <right style="thin"/>
      <top style="thin">
        <color indexed="22"/>
      </top>
      <bottom style="thin"/>
    </border>
    <border>
      <left/>
      <right style="medium"/>
      <top style="thin">
        <color indexed="22"/>
      </top>
      <bottom style="thin"/>
    </border>
    <border>
      <left style="medium"/>
      <right/>
      <top style="thin"/>
      <bottom style="thin"/>
    </border>
    <border>
      <left/>
      <right style="medium"/>
      <top style="thin"/>
      <bottom style="thin"/>
    </border>
    <border>
      <left style="thin"/>
      <right style="thin"/>
      <top/>
      <bottom style="thin">
        <color indexed="22"/>
      </bottom>
    </border>
    <border>
      <left style="medium"/>
      <right/>
      <top style="thin"/>
      <bottom style="medium"/>
    </border>
    <border>
      <left style="thin"/>
      <right style="thin"/>
      <top style="thin"/>
      <bottom style="medium"/>
    </border>
    <border>
      <left/>
      <right style="medium"/>
      <top/>
      <bottom style="thin">
        <color indexed="22"/>
      </bottom>
    </border>
    <border>
      <left style="medium"/>
      <right/>
      <top/>
      <bottom/>
    </border>
    <border>
      <left style="medium"/>
      <right/>
      <top style="medium"/>
      <bottom style="medium"/>
    </border>
    <border>
      <left style="thin"/>
      <right style="thin"/>
      <top style="medium"/>
      <bottom style="medium"/>
    </border>
    <border>
      <left/>
      <right style="medium"/>
      <top style="medium"/>
      <bottom style="medium"/>
    </border>
    <border>
      <left style="thin"/>
      <right/>
      <top style="thin">
        <color indexed="22"/>
      </top>
      <bottom style="thin">
        <color indexed="22"/>
      </bottom>
    </border>
    <border>
      <left style="thin"/>
      <right/>
      <top style="thin">
        <color indexed="22"/>
      </top>
      <bottom/>
    </border>
    <border>
      <left style="thin"/>
      <right/>
      <top style="thin">
        <color indexed="22"/>
      </top>
      <bottom style="thin"/>
    </border>
    <border>
      <left style="thin"/>
      <right style="medium"/>
      <top/>
      <bottom style="thin"/>
    </border>
    <border>
      <left>
        <color indexed="63"/>
      </left>
      <right style="medium"/>
      <top style="thin"/>
      <bottom>
        <color indexed="63"/>
      </bottom>
    </border>
    <border>
      <left style="thin"/>
      <right>
        <color indexed="63"/>
      </right>
      <top style="thin"/>
      <bottom style="thin"/>
    </border>
    <border>
      <left style="medium"/>
      <right style="thin"/>
      <top/>
      <bottom/>
    </border>
    <border>
      <left/>
      <right style="medium"/>
      <top/>
      <bottom/>
    </border>
    <border>
      <left style="thin"/>
      <right style="thin"/>
      <top style="thin">
        <color theme="0" tint="-0.3499799966812134"/>
      </top>
      <bottom style="thin">
        <color theme="0" tint="-0.3499799966812134"/>
      </bottom>
    </border>
    <border>
      <left style="thin"/>
      <right style="medium"/>
      <top style="thin"/>
      <bottom style="thin"/>
    </border>
    <border>
      <left style="medium"/>
      <right style="thin"/>
      <top style="thin"/>
      <bottom/>
    </border>
    <border>
      <left style="thin"/>
      <right style="thin"/>
      <top style="thin">
        <color theme="0" tint="-0.3499799966812134"/>
      </top>
      <bottom/>
    </border>
    <border>
      <left style="thin"/>
      <right style="thin"/>
      <top style="thin">
        <color theme="0" tint="-0.3499799966812134"/>
      </top>
      <bottom style="thin"/>
    </border>
    <border>
      <left style="thin"/>
      <right/>
      <top style="thin">
        <color theme="0" tint="-0.3499799966812134"/>
      </top>
      <bottom/>
    </border>
    <border>
      <left style="thin"/>
      <right/>
      <top style="thin">
        <color theme="0" tint="-0.3499799966812134"/>
      </top>
      <bottom style="thin">
        <color theme="0" tint="-0.3499799966812134"/>
      </bottom>
    </border>
    <border>
      <left style="thin"/>
      <right/>
      <top/>
      <bottom style="thin">
        <color indexed="22"/>
      </bottom>
    </border>
    <border>
      <left style="thin"/>
      <right/>
      <top style="thin"/>
      <bottom style="thin">
        <color indexed="22"/>
      </bottom>
    </border>
    <border>
      <left style="thin"/>
      <right/>
      <top/>
      <bottom style="thin"/>
    </border>
    <border>
      <left style="thin"/>
      <right style="medium"/>
      <top style="medium"/>
      <bottom style="medium"/>
    </border>
    <border>
      <left style="thin"/>
      <right style="medium"/>
      <top style="thin"/>
      <bottom style="thin">
        <color theme="0" tint="-0.3499799966812134"/>
      </bottom>
    </border>
    <border>
      <left style="thin"/>
      <right style="medium"/>
      <top style="thin">
        <color theme="0" tint="-0.3499799966812134"/>
      </top>
      <bottom style="thin">
        <color theme="0" tint="-0.3499799966812134"/>
      </bottom>
    </border>
    <border>
      <left style="thin"/>
      <right style="medium"/>
      <top/>
      <bottom style="thin">
        <color indexed="22"/>
      </bottom>
    </border>
    <border>
      <left style="thin"/>
      <right style="medium"/>
      <top style="thin">
        <color indexed="22"/>
      </top>
      <bottom style="thin">
        <color indexed="22"/>
      </bottom>
    </border>
    <border>
      <left style="thin"/>
      <right style="medium"/>
      <top style="thin"/>
      <bottom/>
    </border>
    <border>
      <left style="thin"/>
      <right style="medium"/>
      <top style="thin"/>
      <bottom style="thin">
        <color indexed="22"/>
      </bottom>
    </border>
    <border>
      <left style="thin"/>
      <right style="medium"/>
      <top/>
      <bottom/>
    </border>
    <border>
      <left style="thin"/>
      <right style="medium"/>
      <top style="thin">
        <color indexed="22"/>
      </top>
      <bottom/>
    </border>
    <border>
      <left style="thin"/>
      <right style="medium"/>
      <top style="thin">
        <color indexed="22"/>
      </top>
      <bottom style="thin"/>
    </border>
    <border>
      <left style="thin"/>
      <right>
        <color indexed="63"/>
      </right>
      <top style="medium"/>
      <bottom style="medium"/>
    </border>
    <border>
      <left style="thin"/>
      <right style="medium"/>
      <top style="medium"/>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style="thin">
        <color theme="0" tint="-0.24993999302387238"/>
      </top>
      <bottom style="thin">
        <color theme="0" tint="-0.24993999302387238"/>
      </bottom>
    </border>
    <border>
      <left>
        <color indexed="63"/>
      </left>
      <right>
        <color indexed="63"/>
      </right>
      <top style="thin">
        <color theme="0" tint="-0.24993999302387238"/>
      </top>
      <bottom style="thin">
        <color theme="0" tint="-0.24993999302387238"/>
      </bottom>
    </border>
    <border>
      <left>
        <color indexed="63"/>
      </left>
      <right style="medium"/>
      <top style="thin">
        <color theme="0" tint="-0.24993999302387238"/>
      </top>
      <bottom style="thin">
        <color theme="0" tint="-0.24993999302387238"/>
      </bottom>
    </border>
    <border>
      <left style="medium"/>
      <right>
        <color indexed="63"/>
      </right>
      <top style="thin"/>
      <bottom style="thin">
        <color theme="0" tint="-0.149959996342659"/>
      </bottom>
    </border>
    <border>
      <left>
        <color indexed="63"/>
      </left>
      <right>
        <color indexed="63"/>
      </right>
      <top style="thin"/>
      <bottom style="thin">
        <color theme="0" tint="-0.149959996342659"/>
      </bottom>
    </border>
    <border>
      <left/>
      <right style="medium"/>
      <top style="thin"/>
      <bottom style="thin">
        <color theme="0" tint="-0.149959996342659"/>
      </bottom>
    </border>
    <border>
      <left style="medium"/>
      <right>
        <color indexed="63"/>
      </right>
      <top style="thin">
        <color theme="0" tint="-0.149959996342659"/>
      </top>
      <bottom style="thin">
        <color theme="0" tint="-0.149959996342659"/>
      </bottom>
    </border>
    <border>
      <left>
        <color indexed="63"/>
      </left>
      <right>
        <color indexed="63"/>
      </right>
      <top style="thin">
        <color theme="0" tint="-0.149959996342659"/>
      </top>
      <bottom style="thin">
        <color theme="0" tint="-0.149959996342659"/>
      </bottom>
    </border>
    <border>
      <left/>
      <right style="medium"/>
      <top style="thin">
        <color theme="0" tint="-0.149959996342659"/>
      </top>
      <bottom style="thin">
        <color theme="0" tint="-0.149959996342659"/>
      </bottom>
    </border>
    <border>
      <left style="medium"/>
      <right>
        <color indexed="63"/>
      </right>
      <top style="thin">
        <color theme="0" tint="-0.149959996342659"/>
      </top>
      <bottom style="thin">
        <color theme="0" tint="-0.24993999302387238"/>
      </bottom>
    </border>
    <border>
      <left>
        <color indexed="63"/>
      </left>
      <right>
        <color indexed="63"/>
      </right>
      <top style="thin">
        <color theme="0" tint="-0.149959996342659"/>
      </top>
      <bottom style="thin">
        <color theme="0" tint="-0.24993999302387238"/>
      </bottom>
    </border>
    <border>
      <left>
        <color indexed="63"/>
      </left>
      <right style="medium"/>
      <top style="thin">
        <color theme="0" tint="-0.149959996342659"/>
      </top>
      <bottom style="thin">
        <color theme="0" tint="-0.24993999302387238"/>
      </bottom>
    </border>
    <border>
      <left>
        <color indexed="63"/>
      </left>
      <right>
        <color indexed="63"/>
      </right>
      <top style="thin">
        <color theme="0" tint="-0.149959996342659"/>
      </top>
      <bottom style="thin"/>
    </border>
    <border>
      <left/>
      <right style="medium"/>
      <top style="thin">
        <color theme="0" tint="-0.149959996342659"/>
      </top>
      <bottom style="thin"/>
    </border>
    <border>
      <left style="thin"/>
      <right>
        <color indexed="63"/>
      </right>
      <top style="thin">
        <color theme="0" tint="-0.3499799966812134"/>
      </top>
      <bottom style="thin"/>
    </border>
    <border>
      <left style="thin"/>
      <right style="medium"/>
      <top style="thin">
        <color theme="0" tint="-0.149959996342659"/>
      </top>
      <bottom style="thin"/>
    </border>
    <border>
      <left style="thin"/>
      <right style="medium"/>
      <top style="thin">
        <color theme="0" tint="-0.149959996342659"/>
      </top>
      <bottom style="thin">
        <color theme="0" tint="-0.149959996342659"/>
      </bottom>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149959996342659"/>
      </left>
      <right style="medium"/>
      <top style="thin">
        <color theme="0" tint="-0.149959996342659"/>
      </top>
      <bottom style="thin">
        <color theme="0" tint="-0.149959996342659"/>
      </bottom>
    </border>
    <border>
      <left style="thin"/>
      <right style="medium"/>
      <top style="thin"/>
      <bottom style="thin">
        <color theme="0" tint="-0.149959996342659"/>
      </bottom>
    </border>
    <border>
      <left style="thin"/>
      <right>
        <color indexed="63"/>
      </right>
      <top style="thin"/>
      <bottom style="thin">
        <color theme="0" tint="-0.3499799966812134"/>
      </bottom>
    </border>
    <border>
      <left style="thin"/>
      <right style="thin">
        <color theme="0" tint="-0.149959996342659"/>
      </right>
      <top style="thin">
        <color theme="0" tint="-0.149959996342659"/>
      </top>
      <bottom style="thin">
        <color theme="0" tint="-0.149959996342659"/>
      </bottom>
    </border>
    <border>
      <left style="thin"/>
      <right/>
      <top style="thin"/>
      <bottom style="thin">
        <color theme="0" tint="-0.149959996342659"/>
      </bottom>
    </border>
    <border>
      <left style="thin"/>
      <right/>
      <top style="thin">
        <color theme="0" tint="-0.149959996342659"/>
      </top>
      <bottom style="thin">
        <color theme="0" tint="-0.149959996342659"/>
      </bottom>
    </border>
    <border>
      <left style="thin"/>
      <right/>
      <top style="thin">
        <color theme="0" tint="-0.149959996342659"/>
      </top>
      <bottom style="thin"/>
    </border>
    <border>
      <left style="thin"/>
      <right style="medium"/>
      <top>
        <color indexed="63"/>
      </top>
      <bottom style="medium"/>
    </border>
    <border>
      <left>
        <color indexed="63"/>
      </left>
      <right>
        <color indexed="63"/>
      </right>
      <top>
        <color indexed="63"/>
      </top>
      <bottom style="medium"/>
    </border>
    <border>
      <left/>
      <right style="medium"/>
      <top/>
      <bottom style="medium"/>
    </border>
    <border>
      <left style="thin"/>
      <right style="thin"/>
      <top style="medium"/>
      <bottom>
        <color indexed="63"/>
      </bottom>
    </border>
    <border>
      <left/>
      <right style="thin"/>
      <top style="medium"/>
      <bottom style="medium"/>
    </border>
    <border>
      <left>
        <color indexed="63"/>
      </left>
      <right>
        <color indexed="63"/>
      </right>
      <top style="medium"/>
      <bottom style="medium"/>
    </border>
    <border>
      <left style="medium"/>
      <right style="thin"/>
      <top/>
      <bottom style="thin"/>
    </border>
    <border>
      <left style="medium"/>
      <right/>
      <top style="thin"/>
      <bottom/>
    </border>
    <border>
      <left style="medium"/>
      <right/>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9"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8"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164" fontId="1" fillId="0" borderId="0">
      <alignment/>
      <protection/>
    </xf>
    <xf numFmtId="164" fontId="1"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52">
    <xf numFmtId="0" fontId="0" fillId="0" borderId="0" xfId="0" applyAlignment="1">
      <alignment/>
    </xf>
    <xf numFmtId="0" fontId="2" fillId="0" borderId="0" xfId="0" applyFont="1" applyBorder="1" applyAlignment="1">
      <alignment vertical="top"/>
    </xf>
    <xf numFmtId="0" fontId="0" fillId="0" borderId="0" xfId="0" applyFont="1" applyBorder="1" applyAlignment="1">
      <alignment horizontal="center" vertical="top" wrapText="1"/>
    </xf>
    <xf numFmtId="0" fontId="0" fillId="0" borderId="0" xfId="0" applyFont="1" applyBorder="1" applyAlignment="1">
      <alignment vertical="top" wrapText="1"/>
    </xf>
    <xf numFmtId="0" fontId="2" fillId="0" borderId="0" xfId="0" applyFont="1" applyBorder="1" applyAlignment="1">
      <alignment horizontal="right" vertical="top" wrapText="1"/>
    </xf>
    <xf numFmtId="0" fontId="3" fillId="0" borderId="10" xfId="0" applyFont="1" applyFill="1" applyBorder="1" applyAlignment="1">
      <alignment wrapText="1"/>
    </xf>
    <xf numFmtId="0" fontId="2" fillId="0" borderId="10" xfId="0" applyFont="1" applyFill="1" applyBorder="1" applyAlignment="1">
      <alignment wrapText="1"/>
    </xf>
    <xf numFmtId="0" fontId="0" fillId="0" borderId="10" xfId="0" applyFont="1" applyBorder="1" applyAlignment="1">
      <alignment vertical="top" wrapText="1"/>
    </xf>
    <xf numFmtId="0" fontId="0" fillId="0" borderId="10" xfId="0" applyFont="1" applyBorder="1" applyAlignment="1">
      <alignment horizontal="center" vertical="top" wrapText="1"/>
    </xf>
    <xf numFmtId="0" fontId="2" fillId="0" borderId="0" xfId="0" applyFont="1" applyAlignment="1">
      <alignment vertical="top"/>
    </xf>
    <xf numFmtId="0" fontId="2" fillId="0" borderId="0" xfId="0" applyFont="1" applyAlignment="1">
      <alignment horizontal="right"/>
    </xf>
    <xf numFmtId="0" fontId="0" fillId="0" borderId="10" xfId="0" applyBorder="1" applyAlignment="1">
      <alignment vertical="top" wrapText="1"/>
    </xf>
    <xf numFmtId="0" fontId="4" fillId="0" borderId="11" xfId="0" applyFont="1" applyBorder="1" applyAlignment="1">
      <alignment vertical="top" wrapText="1"/>
    </xf>
    <xf numFmtId="2" fontId="4" fillId="0" borderId="12" xfId="0" applyNumberFormat="1" applyFont="1" applyBorder="1" applyAlignment="1">
      <alignment vertical="top" wrapText="1"/>
    </xf>
    <xf numFmtId="0" fontId="4" fillId="0" borderId="0" xfId="0" applyFont="1" applyAlignment="1">
      <alignment vertical="top"/>
    </xf>
    <xf numFmtId="0" fontId="5" fillId="0" borderId="0" xfId="0" applyFont="1" applyAlignment="1">
      <alignment/>
    </xf>
    <xf numFmtId="0" fontId="4" fillId="0" borderId="0" xfId="0" applyFont="1" applyAlignment="1">
      <alignment/>
    </xf>
    <xf numFmtId="4" fontId="4" fillId="0" borderId="0" xfId="0" applyNumberFormat="1" applyFont="1" applyAlignment="1">
      <alignment/>
    </xf>
    <xf numFmtId="2" fontId="4" fillId="0" borderId="0" xfId="0" applyNumberFormat="1" applyFont="1" applyAlignment="1">
      <alignment/>
    </xf>
    <xf numFmtId="2" fontId="5" fillId="0" borderId="0" xfId="0" applyNumberFormat="1" applyFont="1" applyBorder="1" applyAlignment="1">
      <alignment horizontal="right" vertical="top" wrapText="1"/>
    </xf>
    <xf numFmtId="2" fontId="5" fillId="0" borderId="0" xfId="0" applyNumberFormat="1" applyFont="1" applyBorder="1" applyAlignment="1">
      <alignment/>
    </xf>
    <xf numFmtId="2" fontId="4" fillId="0" borderId="0" xfId="0" applyNumberFormat="1" applyFont="1" applyBorder="1" applyAlignment="1">
      <alignment horizontal="center" vertical="top" wrapText="1"/>
    </xf>
    <xf numFmtId="4" fontId="4" fillId="33" borderId="0" xfId="0" applyNumberFormat="1" applyFont="1" applyFill="1" applyBorder="1" applyAlignment="1">
      <alignment vertical="top" wrapText="1"/>
    </xf>
    <xf numFmtId="2" fontId="4" fillId="33" borderId="0" xfId="0" applyNumberFormat="1" applyFont="1" applyFill="1" applyBorder="1" applyAlignment="1">
      <alignment vertical="top" wrapText="1"/>
    </xf>
    <xf numFmtId="2" fontId="4" fillId="33" borderId="0" xfId="0" applyNumberFormat="1" applyFont="1" applyFill="1" applyBorder="1" applyAlignment="1">
      <alignment horizontal="center" vertical="top" wrapText="1"/>
    </xf>
    <xf numFmtId="2" fontId="4" fillId="0" borderId="0" xfId="0" applyNumberFormat="1" applyFont="1" applyBorder="1" applyAlignment="1">
      <alignment vertical="top" wrapText="1"/>
    </xf>
    <xf numFmtId="2" fontId="5" fillId="0" borderId="10" xfId="0" applyNumberFormat="1" applyFont="1" applyBorder="1" applyAlignment="1">
      <alignment vertical="top" wrapText="1"/>
    </xf>
    <xf numFmtId="2" fontId="6" fillId="0" borderId="10" xfId="59" applyNumberFormat="1" applyFont="1" applyBorder="1" applyAlignment="1">
      <alignment horizontal="center" vertical="top" wrapText="1"/>
      <protection/>
    </xf>
    <xf numFmtId="4" fontId="6" fillId="33" borderId="10" xfId="59" applyNumberFormat="1" applyFont="1" applyFill="1" applyBorder="1" applyAlignment="1">
      <alignment horizontal="center" vertical="top" wrapText="1"/>
      <protection/>
    </xf>
    <xf numFmtId="2" fontId="6" fillId="33" borderId="10" xfId="59" applyNumberFormat="1" applyFont="1" applyFill="1" applyBorder="1" applyAlignment="1">
      <alignment horizontal="center" vertical="top" wrapText="1"/>
      <protection/>
    </xf>
    <xf numFmtId="2" fontId="6" fillId="0" borderId="10" xfId="60" applyNumberFormat="1" applyFont="1" applyBorder="1" applyAlignment="1">
      <alignment horizontal="center" vertical="top" wrapText="1"/>
      <protection/>
    </xf>
    <xf numFmtId="2" fontId="5" fillId="0" borderId="10" xfId="60" applyNumberFormat="1" applyFont="1" applyBorder="1" applyAlignment="1">
      <alignment horizontal="center" vertical="top" wrapText="1"/>
      <protection/>
    </xf>
    <xf numFmtId="2" fontId="5" fillId="0" borderId="0" xfId="0" applyNumberFormat="1" applyFont="1" applyBorder="1" applyAlignment="1">
      <alignment vertical="top"/>
    </xf>
    <xf numFmtId="2" fontId="6" fillId="0" borderId="0" xfId="59" applyNumberFormat="1" applyFont="1" applyBorder="1" applyAlignment="1">
      <alignment horizontal="left" vertical="top"/>
      <protection/>
    </xf>
    <xf numFmtId="2" fontId="7" fillId="0" borderId="0" xfId="59" applyNumberFormat="1" applyFont="1" applyBorder="1" applyAlignment="1">
      <alignment horizontal="center" vertical="top" wrapText="1"/>
      <protection/>
    </xf>
    <xf numFmtId="4" fontId="7" fillId="34" borderId="0" xfId="59" applyNumberFormat="1" applyFont="1" applyFill="1" applyBorder="1" applyAlignment="1" applyProtection="1">
      <alignment horizontal="right" vertical="top" wrapText="1"/>
      <protection locked="0"/>
    </xf>
    <xf numFmtId="2" fontId="7" fillId="34" borderId="0" xfId="59" applyNumberFormat="1" applyFont="1" applyFill="1" applyBorder="1" applyAlignment="1" applyProtection="1">
      <alignment vertical="top" wrapText="1"/>
      <protection locked="0"/>
    </xf>
    <xf numFmtId="2" fontId="7" fillId="34" borderId="0" xfId="59" applyNumberFormat="1" applyFont="1" applyFill="1" applyBorder="1" applyAlignment="1" applyProtection="1">
      <alignment horizontal="center" vertical="top" wrapText="1"/>
      <protection locked="0"/>
    </xf>
    <xf numFmtId="2" fontId="7" fillId="0" borderId="0" xfId="59" applyNumberFormat="1" applyFont="1" applyBorder="1" applyAlignment="1">
      <alignment vertical="top" wrapText="1"/>
      <protection/>
    </xf>
    <xf numFmtId="2" fontId="4" fillId="0" borderId="0" xfId="59" applyNumberFormat="1" applyFont="1" applyBorder="1" applyAlignment="1">
      <alignment horizontal="center" vertical="top" wrapText="1"/>
      <protection/>
    </xf>
    <xf numFmtId="2" fontId="7" fillId="0" borderId="0" xfId="59" applyNumberFormat="1" applyFont="1" applyBorder="1" applyAlignment="1" applyProtection="1">
      <alignment horizontal="left" vertical="top" wrapText="1"/>
      <protection locked="0"/>
    </xf>
    <xf numFmtId="2" fontId="7" fillId="0" borderId="0" xfId="60" applyNumberFormat="1" applyFont="1" applyBorder="1" applyAlignment="1">
      <alignment vertical="top" wrapText="1"/>
      <protection/>
    </xf>
    <xf numFmtId="2" fontId="7" fillId="0" borderId="0" xfId="60" applyNumberFormat="1" applyFont="1" applyBorder="1" applyAlignment="1">
      <alignment horizontal="center" vertical="top" wrapText="1"/>
      <protection/>
    </xf>
    <xf numFmtId="2" fontId="4" fillId="0" borderId="0" xfId="60" applyNumberFormat="1" applyFont="1" applyBorder="1" applyAlignment="1">
      <alignment horizontal="left" vertical="top" wrapText="1"/>
      <protection/>
    </xf>
    <xf numFmtId="2" fontId="4" fillId="0" borderId="0" xfId="0" applyNumberFormat="1" applyFont="1" applyBorder="1" applyAlignment="1">
      <alignment/>
    </xf>
    <xf numFmtId="0" fontId="4" fillId="0" borderId="10" xfId="0" applyFont="1" applyBorder="1" applyAlignment="1">
      <alignment vertical="top"/>
    </xf>
    <xf numFmtId="0" fontId="4" fillId="0" borderId="10" xfId="0" applyFont="1" applyFill="1" applyBorder="1" applyAlignment="1">
      <alignment vertical="top" wrapText="1"/>
    </xf>
    <xf numFmtId="0" fontId="4" fillId="0" borderId="10" xfId="0" applyFont="1" applyBorder="1" applyAlignment="1">
      <alignment horizontal="center" vertical="top" wrapText="1"/>
    </xf>
    <xf numFmtId="49" fontId="4" fillId="0" borderId="10" xfId="0" applyNumberFormat="1" applyFont="1" applyBorder="1" applyAlignment="1">
      <alignment horizontal="center" vertical="top" wrapText="1"/>
    </xf>
    <xf numFmtId="164" fontId="7" fillId="0" borderId="10" xfId="59" applyFont="1" applyBorder="1" applyAlignment="1">
      <alignment vertical="top" wrapText="1"/>
      <protection/>
    </xf>
    <xf numFmtId="164" fontId="7" fillId="0" borderId="10" xfId="60" applyFont="1" applyBorder="1" applyAlignment="1">
      <alignment vertical="top" wrapText="1"/>
      <protection/>
    </xf>
    <xf numFmtId="0" fontId="4" fillId="0" borderId="10" xfId="0" applyFont="1" applyBorder="1" applyAlignment="1">
      <alignment vertical="top" wrapText="1"/>
    </xf>
    <xf numFmtId="0" fontId="4" fillId="0" borderId="11" xfId="0" applyFont="1" applyFill="1" applyBorder="1" applyAlignment="1">
      <alignment horizontal="right" vertical="top"/>
    </xf>
    <xf numFmtId="0" fontId="4" fillId="0" borderId="10" xfId="0" applyFont="1" applyBorder="1" applyAlignment="1">
      <alignment horizontal="center" vertical="top"/>
    </xf>
    <xf numFmtId="49" fontId="4" fillId="0" borderId="10" xfId="59" applyNumberFormat="1" applyFont="1" applyFill="1" applyBorder="1" applyAlignment="1">
      <alignment horizontal="center" vertical="top" wrapText="1"/>
      <protection/>
    </xf>
    <xf numFmtId="49" fontId="7" fillId="0" borderId="10" xfId="59" applyNumberFormat="1" applyFont="1" applyBorder="1" applyAlignment="1" applyProtection="1">
      <alignment horizontal="center" vertical="top" wrapText="1"/>
      <protection locked="0"/>
    </xf>
    <xf numFmtId="49" fontId="4" fillId="0" borderId="10" xfId="59" applyNumberFormat="1" applyFont="1" applyFill="1" applyBorder="1" applyAlignment="1" applyProtection="1">
      <alignment horizontal="center" vertical="top" wrapText="1"/>
      <protection locked="0"/>
    </xf>
    <xf numFmtId="4" fontId="4" fillId="33" borderId="10" xfId="59" applyNumberFormat="1" applyFont="1" applyFill="1" applyBorder="1" applyAlignment="1" applyProtection="1">
      <alignment horizontal="right" vertical="top" wrapText="1"/>
      <protection locked="0"/>
    </xf>
    <xf numFmtId="164" fontId="4" fillId="0" borderId="10" xfId="60" applyFont="1" applyFill="1" applyBorder="1" applyAlignment="1">
      <alignment vertical="top" wrapText="1"/>
      <protection/>
    </xf>
    <xf numFmtId="2" fontId="4" fillId="0" borderId="10" xfId="60" applyNumberFormat="1" applyFont="1" applyFill="1" applyBorder="1" applyAlignment="1">
      <alignment vertical="top" wrapText="1"/>
      <protection/>
    </xf>
    <xf numFmtId="2" fontId="4" fillId="0" borderId="10" xfId="0" applyNumberFormat="1" applyFont="1" applyBorder="1" applyAlignment="1">
      <alignment/>
    </xf>
    <xf numFmtId="0" fontId="4" fillId="0" borderId="10" xfId="0" applyFont="1" applyBorder="1" applyAlignment="1">
      <alignment/>
    </xf>
    <xf numFmtId="49" fontId="4" fillId="0" borderId="10" xfId="59" applyNumberFormat="1" applyFont="1" applyBorder="1" applyAlignment="1">
      <alignment horizontal="center" vertical="top" wrapText="1"/>
      <protection/>
    </xf>
    <xf numFmtId="164" fontId="7" fillId="0" borderId="10" xfId="59" applyFont="1" applyBorder="1" applyAlignment="1" applyProtection="1">
      <alignment horizontal="left" vertical="top" wrapText="1"/>
      <protection locked="0"/>
    </xf>
    <xf numFmtId="49" fontId="4" fillId="0" borderId="10" xfId="59" applyNumberFormat="1" applyFont="1" applyFill="1" applyBorder="1" applyAlignment="1" applyProtection="1">
      <alignment horizontal="left" vertical="top" wrapText="1"/>
      <protection locked="0"/>
    </xf>
    <xf numFmtId="14" fontId="4" fillId="0" borderId="10" xfId="0" applyNumberFormat="1" applyFont="1" applyBorder="1" applyAlignment="1">
      <alignment horizontal="center" vertical="top" wrapText="1"/>
    </xf>
    <xf numFmtId="0" fontId="4" fillId="0" borderId="0" xfId="0" applyFont="1" applyBorder="1" applyAlignment="1">
      <alignment/>
    </xf>
    <xf numFmtId="0" fontId="4" fillId="0" borderId="11" xfId="0" applyFont="1" applyBorder="1" applyAlignment="1">
      <alignment/>
    </xf>
    <xf numFmtId="2" fontId="4" fillId="0" borderId="11" xfId="0" applyNumberFormat="1" applyFont="1" applyBorder="1" applyAlignment="1">
      <alignment/>
    </xf>
    <xf numFmtId="0" fontId="4" fillId="0" borderId="13" xfId="0" applyFont="1" applyBorder="1" applyAlignment="1">
      <alignment/>
    </xf>
    <xf numFmtId="2" fontId="4" fillId="0" borderId="13" xfId="0" applyNumberFormat="1" applyFont="1" applyBorder="1" applyAlignment="1">
      <alignment/>
    </xf>
    <xf numFmtId="0" fontId="4" fillId="0" borderId="13" xfId="0" applyFont="1" applyBorder="1" applyAlignment="1">
      <alignment vertical="top" wrapText="1"/>
    </xf>
    <xf numFmtId="0" fontId="4" fillId="0" borderId="14" xfId="0" applyFont="1" applyFill="1" applyBorder="1" applyAlignment="1">
      <alignment horizontal="right" vertical="top"/>
    </xf>
    <xf numFmtId="2" fontId="5" fillId="0" borderId="0" xfId="0" applyNumberFormat="1" applyFont="1" applyAlignment="1">
      <alignment vertical="top"/>
    </xf>
    <xf numFmtId="49" fontId="4" fillId="0" borderId="0" xfId="59" applyNumberFormat="1" applyFont="1" applyFill="1" applyBorder="1" applyAlignment="1">
      <alignment horizontal="center" vertical="top" wrapText="1"/>
      <protection/>
    </xf>
    <xf numFmtId="49" fontId="4" fillId="0" borderId="0" xfId="59" applyNumberFormat="1" applyFont="1" applyFill="1" applyBorder="1" applyAlignment="1" applyProtection="1">
      <alignment horizontal="center" vertical="top" wrapText="1"/>
      <protection locked="0"/>
    </xf>
    <xf numFmtId="4" fontId="5" fillId="33" borderId="15" xfId="59" applyNumberFormat="1" applyFont="1" applyFill="1" applyBorder="1" applyAlignment="1" applyProtection="1">
      <alignment horizontal="right" vertical="top" wrapText="1"/>
      <protection locked="0"/>
    </xf>
    <xf numFmtId="0" fontId="4" fillId="0" borderId="0" xfId="0" applyFont="1" applyBorder="1" applyAlignment="1">
      <alignment vertical="top" wrapText="1"/>
    </xf>
    <xf numFmtId="164" fontId="4" fillId="0" borderId="0" xfId="60" applyFont="1" applyFill="1" applyBorder="1" applyAlignment="1">
      <alignment vertical="top" wrapText="1"/>
      <protection/>
    </xf>
    <xf numFmtId="2" fontId="4" fillId="0" borderId="0" xfId="60" applyNumberFormat="1" applyFont="1" applyFill="1" applyBorder="1" applyAlignment="1">
      <alignment vertical="top" wrapText="1"/>
      <protection/>
    </xf>
    <xf numFmtId="0" fontId="4" fillId="0" borderId="0" xfId="0" applyFont="1" applyBorder="1" applyAlignment="1">
      <alignment vertical="top"/>
    </xf>
    <xf numFmtId="164" fontId="7" fillId="0" borderId="0" xfId="59" applyFont="1" applyBorder="1" applyAlignment="1">
      <alignment vertical="top" wrapText="1"/>
      <protection/>
    </xf>
    <xf numFmtId="49" fontId="4" fillId="0" borderId="0" xfId="59" applyNumberFormat="1" applyFont="1" applyBorder="1" applyAlignment="1">
      <alignment horizontal="center" vertical="top" wrapText="1"/>
      <protection/>
    </xf>
    <xf numFmtId="164" fontId="7" fillId="0" borderId="0" xfId="59" applyFont="1" applyBorder="1" applyAlignment="1" applyProtection="1">
      <alignment horizontal="left" vertical="top" wrapText="1"/>
      <protection locked="0"/>
    </xf>
    <xf numFmtId="49" fontId="4" fillId="0" borderId="0" xfId="59" applyNumberFormat="1" applyFont="1" applyFill="1" applyBorder="1" applyAlignment="1" applyProtection="1">
      <alignment horizontal="left" vertical="top" wrapText="1"/>
      <protection locked="0"/>
    </xf>
    <xf numFmtId="14" fontId="4" fillId="0" borderId="0" xfId="0" applyNumberFormat="1" applyFont="1" applyBorder="1" applyAlignment="1">
      <alignment horizontal="center" vertical="top"/>
    </xf>
    <xf numFmtId="2" fontId="5" fillId="0" borderId="0" xfId="0" applyNumberFormat="1" applyFont="1" applyAlignment="1">
      <alignment/>
    </xf>
    <xf numFmtId="4" fontId="5" fillId="0" borderId="0" xfId="0" applyNumberFormat="1" applyFont="1" applyBorder="1" applyAlignment="1">
      <alignment/>
    </xf>
    <xf numFmtId="4" fontId="5" fillId="0" borderId="15" xfId="0" applyNumberFormat="1" applyFont="1" applyBorder="1" applyAlignment="1">
      <alignment/>
    </xf>
    <xf numFmtId="0" fontId="4" fillId="0" borderId="16" xfId="0" applyFont="1" applyBorder="1" applyAlignment="1">
      <alignment/>
    </xf>
    <xf numFmtId="2" fontId="4" fillId="0" borderId="16" xfId="0" applyNumberFormat="1" applyFont="1" applyBorder="1" applyAlignment="1">
      <alignment/>
    </xf>
    <xf numFmtId="4" fontId="5" fillId="0" borderId="16" xfId="0" applyNumberFormat="1" applyFont="1" applyBorder="1" applyAlignment="1">
      <alignment/>
    </xf>
    <xf numFmtId="165" fontId="7" fillId="0" borderId="10" xfId="59" applyNumberFormat="1" applyFont="1" applyBorder="1" applyAlignment="1">
      <alignment vertical="top" wrapText="1"/>
      <protection/>
    </xf>
    <xf numFmtId="49" fontId="4" fillId="0" borderId="10" xfId="59" applyNumberFormat="1" applyFont="1" applyBorder="1" applyAlignment="1">
      <alignment vertical="top" wrapText="1"/>
      <protection/>
    </xf>
    <xf numFmtId="164" fontId="7" fillId="0" borderId="10" xfId="59" applyFont="1" applyBorder="1" applyAlignment="1" applyProtection="1">
      <alignment vertical="top" wrapText="1"/>
      <protection locked="0"/>
    </xf>
    <xf numFmtId="0" fontId="4" fillId="0" borderId="0" xfId="0" applyFont="1" applyAlignment="1">
      <alignment vertical="top" wrapText="1"/>
    </xf>
    <xf numFmtId="4" fontId="4" fillId="0" borderId="12" xfId="0" applyNumberFormat="1" applyFont="1" applyBorder="1" applyAlignment="1">
      <alignment vertical="top" wrapText="1"/>
    </xf>
    <xf numFmtId="2" fontId="5" fillId="0" borderId="17" xfId="0" applyNumberFormat="1" applyFont="1" applyBorder="1" applyAlignment="1">
      <alignment/>
    </xf>
    <xf numFmtId="0" fontId="4" fillId="0" borderId="18" xfId="0" applyFont="1" applyBorder="1" applyAlignment="1">
      <alignment/>
    </xf>
    <xf numFmtId="0" fontId="4" fillId="0" borderId="19" xfId="0" applyFont="1" applyBorder="1" applyAlignment="1">
      <alignment/>
    </xf>
    <xf numFmtId="165" fontId="4" fillId="0" borderId="13" xfId="0" applyNumberFormat="1" applyFont="1" applyBorder="1" applyAlignment="1">
      <alignment/>
    </xf>
    <xf numFmtId="0" fontId="4" fillId="0" borderId="14" xfId="0" applyFont="1" applyBorder="1" applyAlignment="1">
      <alignment/>
    </xf>
    <xf numFmtId="0" fontId="4" fillId="0" borderId="20" xfId="0" applyFont="1" applyBorder="1" applyAlignment="1">
      <alignment/>
    </xf>
    <xf numFmtId="0" fontId="4" fillId="0" borderId="21" xfId="0" applyFont="1" applyBorder="1" applyAlignment="1">
      <alignment/>
    </xf>
    <xf numFmtId="2" fontId="4" fillId="0" borderId="21" xfId="0" applyNumberFormat="1" applyFont="1" applyBorder="1" applyAlignment="1">
      <alignment/>
    </xf>
    <xf numFmtId="2" fontId="4" fillId="0" borderId="10" xfId="0" applyNumberFormat="1" applyFont="1" applyBorder="1" applyAlignment="1">
      <alignment vertical="top"/>
    </xf>
    <xf numFmtId="0" fontId="4" fillId="0" borderId="12" xfId="0" applyFont="1" applyBorder="1" applyAlignment="1">
      <alignment horizontal="center" vertical="top"/>
    </xf>
    <xf numFmtId="0" fontId="4" fillId="0" borderId="12" xfId="0" applyFont="1" applyBorder="1" applyAlignment="1">
      <alignment vertical="top"/>
    </xf>
    <xf numFmtId="4" fontId="4" fillId="0" borderId="12" xfId="0" applyNumberFormat="1" applyFont="1" applyBorder="1" applyAlignment="1">
      <alignment vertical="top"/>
    </xf>
    <xf numFmtId="2" fontId="4" fillId="0" borderId="12" xfId="0" applyNumberFormat="1" applyFont="1" applyBorder="1" applyAlignment="1">
      <alignment vertical="top"/>
    </xf>
    <xf numFmtId="0" fontId="4" fillId="0" borderId="12" xfId="0" applyFont="1" applyBorder="1" applyAlignment="1">
      <alignment vertical="top" wrapText="1"/>
    </xf>
    <xf numFmtId="2" fontId="5" fillId="0" borderId="11" xfId="0" applyNumberFormat="1" applyFont="1" applyBorder="1" applyAlignment="1">
      <alignment vertical="top"/>
    </xf>
    <xf numFmtId="0" fontId="4" fillId="0" borderId="11" xfId="0" applyFont="1" applyBorder="1" applyAlignment="1">
      <alignment wrapText="1"/>
    </xf>
    <xf numFmtId="2" fontId="4" fillId="0" borderId="0" xfId="0" applyNumberFormat="1" applyFont="1" applyBorder="1" applyAlignment="1">
      <alignment vertical="top"/>
    </xf>
    <xf numFmtId="0" fontId="0" fillId="0" borderId="11" xfId="0" applyFont="1" applyBorder="1" applyAlignment="1">
      <alignment vertical="top" wrapText="1"/>
    </xf>
    <xf numFmtId="2" fontId="5" fillId="0" borderId="21" xfId="0" applyNumberFormat="1" applyFont="1" applyBorder="1" applyAlignment="1">
      <alignment/>
    </xf>
    <xf numFmtId="4" fontId="5" fillId="0" borderId="16" xfId="0" applyNumberFormat="1" applyFont="1" applyBorder="1" applyAlignment="1">
      <alignment vertical="top" wrapText="1"/>
    </xf>
    <xf numFmtId="0" fontId="4" fillId="0" borderId="16" xfId="0" applyFont="1" applyBorder="1" applyAlignment="1">
      <alignment vertical="top" wrapText="1"/>
    </xf>
    <xf numFmtId="165" fontId="4" fillId="0" borderId="16" xfId="0" applyNumberFormat="1" applyFont="1" applyBorder="1" applyAlignment="1">
      <alignment vertical="top" wrapText="1"/>
    </xf>
    <xf numFmtId="0" fontId="5" fillId="0" borderId="0" xfId="0" applyFont="1" applyBorder="1" applyAlignment="1">
      <alignment vertical="top"/>
    </xf>
    <xf numFmtId="0" fontId="5" fillId="0" borderId="0" xfId="0" applyFont="1" applyFill="1" applyBorder="1" applyAlignment="1">
      <alignment vertical="top"/>
    </xf>
    <xf numFmtId="2" fontId="5" fillId="0" borderId="15" xfId="0" applyNumberFormat="1" applyFont="1" applyFill="1" applyBorder="1" applyAlignment="1">
      <alignment vertical="top"/>
    </xf>
    <xf numFmtId="0" fontId="4" fillId="0" borderId="21" xfId="0" applyFont="1" applyBorder="1" applyAlignment="1">
      <alignment vertical="top" wrapText="1"/>
    </xf>
    <xf numFmtId="0" fontId="4" fillId="0" borderId="21" xfId="0" applyFont="1" applyBorder="1" applyAlignment="1">
      <alignment horizontal="center" vertical="top" wrapText="1"/>
    </xf>
    <xf numFmtId="49" fontId="4" fillId="0" borderId="21" xfId="0" applyNumberFormat="1" applyFont="1" applyBorder="1" applyAlignment="1">
      <alignment horizontal="center" vertical="top" wrapText="1"/>
    </xf>
    <xf numFmtId="0" fontId="4" fillId="0" borderId="10" xfId="0" applyFont="1" applyFill="1" applyBorder="1" applyAlignment="1">
      <alignment horizontal="center" vertical="top" wrapText="1"/>
    </xf>
    <xf numFmtId="0" fontId="4" fillId="0" borderId="0" xfId="0" applyFont="1" applyFill="1" applyBorder="1" applyAlignment="1">
      <alignment vertical="top" wrapText="1"/>
    </xf>
    <xf numFmtId="0" fontId="4" fillId="0" borderId="10" xfId="0" applyFont="1" applyFill="1" applyBorder="1" applyAlignment="1">
      <alignment vertical="top"/>
    </xf>
    <xf numFmtId="0" fontId="4"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horizontal="center" vertical="top" wrapText="1"/>
    </xf>
    <xf numFmtId="0" fontId="4" fillId="0" borderId="11" xfId="0" applyFont="1" applyBorder="1" applyAlignment="1">
      <alignment vertical="top"/>
    </xf>
    <xf numFmtId="4" fontId="4" fillId="0" borderId="11" xfId="0" applyNumberFormat="1" applyFont="1" applyBorder="1" applyAlignment="1">
      <alignment vertical="top"/>
    </xf>
    <xf numFmtId="0" fontId="4" fillId="0" borderId="11" xfId="0" applyFont="1" applyFill="1" applyBorder="1" applyAlignment="1">
      <alignment vertical="top"/>
    </xf>
    <xf numFmtId="0" fontId="4" fillId="0" borderId="0" xfId="0" applyFont="1" applyBorder="1" applyAlignment="1">
      <alignment wrapText="1"/>
    </xf>
    <xf numFmtId="0" fontId="4" fillId="0" borderId="10" xfId="0" applyFont="1" applyBorder="1" applyAlignment="1">
      <alignment horizontal="left" vertical="top" wrapText="1"/>
    </xf>
    <xf numFmtId="4" fontId="4" fillId="0" borderId="0" xfId="0" applyNumberFormat="1" applyFont="1" applyBorder="1" applyAlignment="1">
      <alignment/>
    </xf>
    <xf numFmtId="2" fontId="4" fillId="0" borderId="11" xfId="0" applyNumberFormat="1" applyFont="1" applyBorder="1" applyAlignment="1">
      <alignment vertical="top"/>
    </xf>
    <xf numFmtId="0" fontId="0" fillId="0" borderId="11" xfId="0" applyFont="1" applyBorder="1" applyAlignment="1">
      <alignment horizontal="center" vertical="top" wrapText="1"/>
    </xf>
    <xf numFmtId="0" fontId="10" fillId="0" borderId="0" xfId="0" applyFont="1" applyAlignment="1">
      <alignment/>
    </xf>
    <xf numFmtId="0" fontId="11" fillId="0" borderId="0" xfId="0" applyFont="1" applyAlignment="1">
      <alignment/>
    </xf>
    <xf numFmtId="43" fontId="10" fillId="0" borderId="0" xfId="42" applyFont="1" applyAlignment="1">
      <alignment/>
    </xf>
    <xf numFmtId="0" fontId="10" fillId="0" borderId="0" xfId="0" applyFont="1" applyFill="1" applyBorder="1" applyAlignment="1">
      <alignment horizontal="left" vertical="center"/>
    </xf>
    <xf numFmtId="0" fontId="10" fillId="0" borderId="0" xfId="0" applyFont="1" applyAlignment="1">
      <alignment vertical="top" wrapText="1"/>
    </xf>
    <xf numFmtId="0" fontId="10" fillId="0" borderId="0" xfId="0" applyFont="1" applyAlignment="1">
      <alignment horizontal="left" vertical="top" wrapText="1"/>
    </xf>
    <xf numFmtId="0" fontId="10" fillId="0" borderId="0" xfId="0" applyFont="1" applyAlignment="1">
      <alignment wrapText="1"/>
    </xf>
    <xf numFmtId="49" fontId="4" fillId="0" borderId="12" xfId="0" applyNumberFormat="1" applyFont="1" applyBorder="1" applyAlignment="1">
      <alignment horizontal="center" vertical="top"/>
    </xf>
    <xf numFmtId="4" fontId="4" fillId="0" borderId="12" xfId="0" applyNumberFormat="1" applyFont="1" applyFill="1" applyBorder="1" applyAlignment="1">
      <alignment vertical="top"/>
    </xf>
    <xf numFmtId="0" fontId="4" fillId="0" borderId="10" xfId="0" applyFont="1" applyFill="1" applyBorder="1" applyAlignment="1">
      <alignment/>
    </xf>
    <xf numFmtId="4" fontId="5" fillId="0" borderId="22" xfId="0" applyNumberFormat="1" applyFont="1" applyBorder="1" applyAlignment="1">
      <alignment vertical="top"/>
    </xf>
    <xf numFmtId="4" fontId="5" fillId="0" borderId="21" xfId="0" applyNumberFormat="1" applyFont="1" applyBorder="1" applyAlignment="1">
      <alignment vertical="top"/>
    </xf>
    <xf numFmtId="0" fontId="4" fillId="0" borderId="12" xfId="0" applyFont="1" applyBorder="1" applyAlignment="1">
      <alignment horizontal="center" vertical="top" wrapText="1"/>
    </xf>
    <xf numFmtId="0" fontId="4" fillId="0" borderId="13" xfId="0" applyFont="1" applyBorder="1" applyAlignment="1">
      <alignment vertical="top"/>
    </xf>
    <xf numFmtId="4" fontId="5" fillId="0" borderId="13" xfId="0" applyNumberFormat="1" applyFont="1" applyBorder="1" applyAlignment="1">
      <alignment vertical="top"/>
    </xf>
    <xf numFmtId="2" fontId="4" fillId="0" borderId="0" xfId="0" applyNumberFormat="1" applyFont="1" applyAlignment="1">
      <alignment vertical="top"/>
    </xf>
    <xf numFmtId="2" fontId="4" fillId="0" borderId="10" xfId="0" applyNumberFormat="1" applyFont="1" applyBorder="1" applyAlignment="1">
      <alignment vertical="top" wrapText="1"/>
    </xf>
    <xf numFmtId="2" fontId="4" fillId="0" borderId="10" xfId="0" applyNumberFormat="1" applyFont="1" applyBorder="1" applyAlignment="1">
      <alignment horizontal="center" vertical="top"/>
    </xf>
    <xf numFmtId="2" fontId="4" fillId="0" borderId="10" xfId="0" applyNumberFormat="1" applyFont="1" applyBorder="1" applyAlignment="1">
      <alignment horizontal="center" vertical="top" wrapText="1"/>
    </xf>
    <xf numFmtId="4" fontId="4" fillId="0" borderId="10" xfId="0" applyNumberFormat="1" applyFont="1" applyBorder="1" applyAlignment="1">
      <alignment vertical="top"/>
    </xf>
    <xf numFmtId="0" fontId="4" fillId="0" borderId="0" xfId="0" applyNumberFormat="1" applyFont="1" applyAlignment="1">
      <alignment vertical="top"/>
    </xf>
    <xf numFmtId="174" fontId="4" fillId="0" borderId="10" xfId="0" applyNumberFormat="1" applyFont="1" applyBorder="1" applyAlignment="1">
      <alignment vertical="top"/>
    </xf>
    <xf numFmtId="49" fontId="4" fillId="0" borderId="12" xfId="0" applyNumberFormat="1" applyFont="1" applyBorder="1" applyAlignment="1">
      <alignment horizontal="center" vertical="top" wrapText="1"/>
    </xf>
    <xf numFmtId="4" fontId="5" fillId="0" borderId="0" xfId="0" applyNumberFormat="1" applyFont="1" applyAlignment="1">
      <alignment/>
    </xf>
    <xf numFmtId="14" fontId="5" fillId="0" borderId="0" xfId="0" applyNumberFormat="1" applyFont="1" applyBorder="1" applyAlignment="1">
      <alignment vertical="top" wrapText="1"/>
    </xf>
    <xf numFmtId="4" fontId="5" fillId="0" borderId="15" xfId="0" applyNumberFormat="1" applyFont="1" applyBorder="1" applyAlignment="1">
      <alignment vertical="top"/>
    </xf>
    <xf numFmtId="0" fontId="4" fillId="0" borderId="11" xfId="0" applyFont="1" applyBorder="1" applyAlignment="1">
      <alignment horizontal="center" vertical="top" wrapText="1"/>
    </xf>
    <xf numFmtId="14" fontId="4" fillId="0" borderId="11" xfId="0" applyNumberFormat="1" applyFont="1" applyBorder="1" applyAlignment="1">
      <alignment vertical="top" wrapText="1"/>
    </xf>
    <xf numFmtId="49" fontId="4" fillId="0" borderId="11" xfId="0" applyNumberFormat="1" applyFont="1" applyBorder="1" applyAlignment="1">
      <alignment horizontal="center" vertical="top" wrapText="1"/>
    </xf>
    <xf numFmtId="0" fontId="4" fillId="0" borderId="17" xfId="0" applyFont="1" applyFill="1" applyBorder="1" applyAlignment="1">
      <alignment horizontal="center" vertical="top" wrapText="1"/>
    </xf>
    <xf numFmtId="0" fontId="4" fillId="0" borderId="12" xfId="0" applyFont="1" applyFill="1" applyBorder="1" applyAlignment="1">
      <alignment/>
    </xf>
    <xf numFmtId="14" fontId="4" fillId="0" borderId="13" xfId="0" applyNumberFormat="1" applyFont="1" applyBorder="1" applyAlignment="1">
      <alignment vertical="top" wrapText="1"/>
    </xf>
    <xf numFmtId="49" fontId="4" fillId="0" borderId="13" xfId="0" applyNumberFormat="1" applyFont="1" applyBorder="1" applyAlignment="1">
      <alignment horizontal="center" vertical="top" wrapText="1"/>
    </xf>
    <xf numFmtId="4" fontId="4" fillId="0" borderId="13" xfId="0" applyNumberFormat="1" applyFont="1" applyBorder="1" applyAlignment="1">
      <alignment vertical="top"/>
    </xf>
    <xf numFmtId="4" fontId="4" fillId="0" borderId="13" xfId="0" applyNumberFormat="1" applyFont="1" applyBorder="1" applyAlignment="1">
      <alignment vertical="top" wrapText="1"/>
    </xf>
    <xf numFmtId="0" fontId="4" fillId="0" borderId="11" xfId="0" applyFont="1" applyFill="1" applyBorder="1" applyAlignment="1">
      <alignment vertical="top" wrapText="1"/>
    </xf>
    <xf numFmtId="0" fontId="4" fillId="0" borderId="21" xfId="0" applyFont="1" applyBorder="1" applyAlignment="1">
      <alignment vertical="top"/>
    </xf>
    <xf numFmtId="4" fontId="4" fillId="0" borderId="21" xfId="0" applyNumberFormat="1" applyFont="1" applyBorder="1" applyAlignment="1">
      <alignment vertical="top"/>
    </xf>
    <xf numFmtId="4" fontId="4" fillId="0" borderId="21" xfId="0" applyNumberFormat="1" applyFont="1" applyBorder="1" applyAlignment="1">
      <alignment vertical="top" wrapText="1"/>
    </xf>
    <xf numFmtId="174" fontId="4" fillId="0" borderId="10" xfId="0" applyNumberFormat="1" applyFont="1" applyBorder="1" applyAlignment="1">
      <alignment vertical="top" wrapText="1"/>
    </xf>
    <xf numFmtId="0" fontId="4" fillId="0" borderId="12" xfId="0" applyFont="1" applyBorder="1" applyAlignment="1">
      <alignment/>
    </xf>
    <xf numFmtId="0" fontId="4" fillId="0" borderId="13" xfId="0" applyFont="1" applyBorder="1" applyAlignment="1">
      <alignment horizontal="center" vertical="top" wrapText="1"/>
    </xf>
    <xf numFmtId="0" fontId="4" fillId="0" borderId="11" xfId="0" applyFont="1" applyBorder="1" applyAlignment="1">
      <alignment horizontal="left" vertical="top" wrapText="1"/>
    </xf>
    <xf numFmtId="0" fontId="4" fillId="0" borderId="13" xfId="0" applyFont="1" applyFill="1" applyBorder="1" applyAlignment="1">
      <alignment vertical="top" wrapText="1"/>
    </xf>
    <xf numFmtId="0" fontId="4" fillId="0" borderId="0" xfId="0" applyFont="1" applyAlignment="1">
      <alignment horizontal="center"/>
    </xf>
    <xf numFmtId="0" fontId="4" fillId="0" borderId="21" xfId="0" applyFont="1" applyBorder="1" applyAlignment="1">
      <alignment horizontal="center"/>
    </xf>
    <xf numFmtId="0" fontId="4" fillId="0" borderId="20" xfId="0" applyFont="1" applyBorder="1" applyAlignment="1">
      <alignment horizontal="center"/>
    </xf>
    <xf numFmtId="0" fontId="4" fillId="0" borderId="10" xfId="0" applyFont="1" applyFill="1" applyBorder="1" applyAlignment="1">
      <alignment horizontal="center" vertical="top"/>
    </xf>
    <xf numFmtId="0" fontId="4" fillId="0" borderId="13" xfId="0" applyFont="1" applyBorder="1" applyAlignment="1">
      <alignment horizontal="center" vertical="top"/>
    </xf>
    <xf numFmtId="0" fontId="4" fillId="0" borderId="21" xfId="0" applyFont="1" applyBorder="1" applyAlignment="1">
      <alignment horizontal="center" vertical="top"/>
    </xf>
    <xf numFmtId="0" fontId="4" fillId="0" borderId="11" xfId="0" applyFont="1" applyBorder="1" applyAlignment="1">
      <alignment horizontal="center"/>
    </xf>
    <xf numFmtId="0" fontId="4" fillId="0" borderId="11" xfId="0" applyFont="1" applyBorder="1" applyAlignment="1">
      <alignment horizontal="center" vertical="top"/>
    </xf>
    <xf numFmtId="0" fontId="4" fillId="0" borderId="0" xfId="0" applyFont="1" applyBorder="1" applyAlignment="1">
      <alignment horizontal="center"/>
    </xf>
    <xf numFmtId="0" fontId="4" fillId="0" borderId="0" xfId="0" applyFont="1" applyBorder="1" applyAlignment="1">
      <alignment horizontal="center" vertical="top"/>
    </xf>
    <xf numFmtId="0" fontId="12" fillId="33" borderId="23" xfId="0" applyNumberFormat="1" applyFont="1" applyFill="1" applyBorder="1" applyAlignment="1" applyProtection="1">
      <alignment horizontal="center" vertical="top" wrapText="1"/>
      <protection locked="0"/>
    </xf>
    <xf numFmtId="0" fontId="12" fillId="33" borderId="22" xfId="0" applyNumberFormat="1" applyFont="1" applyFill="1" applyBorder="1" applyAlignment="1">
      <alignment horizontal="center" vertical="top" wrapText="1"/>
    </xf>
    <xf numFmtId="43" fontId="12" fillId="33" borderId="22" xfId="42" applyFont="1" applyFill="1" applyBorder="1" applyAlignment="1">
      <alignment horizontal="center" vertical="top" wrapText="1"/>
    </xf>
    <xf numFmtId="43" fontId="12" fillId="33" borderId="22" xfId="42" applyFont="1" applyFill="1" applyBorder="1" applyAlignment="1" applyProtection="1">
      <alignment horizontal="center" vertical="top" wrapText="1"/>
      <protection locked="0"/>
    </xf>
    <xf numFmtId="43" fontId="12" fillId="33" borderId="24" xfId="42" applyFont="1" applyFill="1" applyBorder="1" applyAlignment="1" applyProtection="1">
      <alignment horizontal="center" vertical="top" wrapText="1"/>
      <protection locked="0"/>
    </xf>
    <xf numFmtId="0" fontId="10" fillId="33" borderId="25" xfId="0" applyFont="1" applyFill="1" applyBorder="1" applyAlignment="1">
      <alignment vertical="center"/>
    </xf>
    <xf numFmtId="43" fontId="10" fillId="33" borderId="25" xfId="42" applyFont="1" applyFill="1" applyBorder="1" applyAlignment="1">
      <alignment vertical="center"/>
    </xf>
    <xf numFmtId="43" fontId="10" fillId="33" borderId="26" xfId="42" applyFont="1" applyFill="1" applyBorder="1" applyAlignment="1">
      <alignment vertical="center"/>
    </xf>
    <xf numFmtId="0" fontId="10" fillId="33" borderId="27" xfId="0" applyFont="1" applyFill="1" applyBorder="1" applyAlignment="1">
      <alignment vertical="center"/>
    </xf>
    <xf numFmtId="43" fontId="10" fillId="33" borderId="27" xfId="42" applyFont="1" applyFill="1" applyBorder="1" applyAlignment="1">
      <alignment vertical="center"/>
    </xf>
    <xf numFmtId="43" fontId="10" fillId="33" borderId="28" xfId="42" applyFont="1" applyFill="1" applyBorder="1" applyAlignment="1">
      <alignment vertical="center"/>
    </xf>
    <xf numFmtId="0" fontId="10" fillId="33" borderId="27" xfId="0" applyNumberFormat="1" applyFont="1" applyFill="1" applyBorder="1" applyAlignment="1">
      <alignment vertical="center"/>
    </xf>
    <xf numFmtId="0" fontId="10" fillId="33" borderId="29" xfId="0" applyFont="1" applyFill="1" applyBorder="1" applyAlignment="1">
      <alignment vertical="center"/>
    </xf>
    <xf numFmtId="43" fontId="10" fillId="33" borderId="29" xfId="42" applyFont="1" applyFill="1" applyBorder="1" applyAlignment="1">
      <alignment vertical="center"/>
    </xf>
    <xf numFmtId="43" fontId="10" fillId="33" borderId="30" xfId="42" applyFont="1" applyFill="1" applyBorder="1" applyAlignment="1">
      <alignment vertical="center"/>
    </xf>
    <xf numFmtId="0" fontId="12" fillId="35" borderId="31" xfId="0" applyFont="1" applyFill="1" applyBorder="1" applyAlignment="1" applyProtection="1">
      <alignment horizontal="left" vertical="center" wrapText="1"/>
      <protection locked="0"/>
    </xf>
    <xf numFmtId="0" fontId="12" fillId="35" borderId="10" xfId="0" applyFont="1" applyFill="1" applyBorder="1" applyAlignment="1" applyProtection="1">
      <alignment horizontal="left" vertical="center" wrapText="1"/>
      <protection locked="0"/>
    </xf>
    <xf numFmtId="43" fontId="12" fillId="35" borderId="10" xfId="42" applyFont="1" applyFill="1" applyBorder="1" applyAlignment="1">
      <alignment vertical="center"/>
    </xf>
    <xf numFmtId="43" fontId="12" fillId="35" borderId="32" xfId="42" applyFont="1" applyFill="1" applyBorder="1" applyAlignment="1">
      <alignment vertical="center"/>
    </xf>
    <xf numFmtId="0" fontId="10" fillId="33" borderId="33" xfId="0" applyFont="1" applyFill="1" applyBorder="1" applyAlignment="1">
      <alignment vertical="center"/>
    </xf>
    <xf numFmtId="0" fontId="12" fillId="35" borderId="34" xfId="0" applyFont="1" applyFill="1" applyBorder="1" applyAlignment="1" applyProtection="1">
      <alignment horizontal="left" vertical="center" wrapText="1"/>
      <protection locked="0"/>
    </xf>
    <xf numFmtId="0" fontId="12" fillId="35" borderId="35" xfId="0" applyFont="1" applyFill="1" applyBorder="1" applyAlignment="1" applyProtection="1">
      <alignment horizontal="left" vertical="center" wrapText="1"/>
      <protection locked="0"/>
    </xf>
    <xf numFmtId="43" fontId="12" fillId="35" borderId="35" xfId="42" applyFont="1" applyFill="1" applyBorder="1" applyAlignment="1">
      <alignment vertical="center"/>
    </xf>
    <xf numFmtId="43" fontId="10" fillId="33" borderId="33" xfId="42" applyFont="1" applyFill="1" applyBorder="1" applyAlignment="1">
      <alignment vertical="center"/>
    </xf>
    <xf numFmtId="43" fontId="10" fillId="33" borderId="36" xfId="42" applyFont="1" applyFill="1" applyBorder="1" applyAlignment="1">
      <alignment vertical="center"/>
    </xf>
    <xf numFmtId="0" fontId="10" fillId="33" borderId="37" xfId="0" applyFont="1" applyFill="1" applyBorder="1" applyAlignment="1" applyProtection="1">
      <alignment horizontal="left" vertical="center" wrapText="1"/>
      <protection locked="0"/>
    </xf>
    <xf numFmtId="0" fontId="12" fillId="35" borderId="38" xfId="0" applyFont="1" applyFill="1" applyBorder="1" applyAlignment="1" applyProtection="1">
      <alignment horizontal="left" vertical="center" wrapText="1"/>
      <protection locked="0"/>
    </xf>
    <xf numFmtId="43" fontId="12" fillId="35" borderId="39" xfId="42" applyFont="1" applyFill="1" applyBorder="1" applyAlignment="1">
      <alignment vertical="center"/>
    </xf>
    <xf numFmtId="43" fontId="12" fillId="35" borderId="40" xfId="42" applyFont="1" applyFill="1" applyBorder="1" applyAlignment="1">
      <alignment vertical="center"/>
    </xf>
    <xf numFmtId="0" fontId="12" fillId="0" borderId="0" xfId="0" applyFont="1" applyAlignment="1">
      <alignment horizontal="left"/>
    </xf>
    <xf numFmtId="0" fontId="12" fillId="0" borderId="0" xfId="0" applyFont="1" applyAlignment="1">
      <alignment horizontal="center" vertical="center"/>
    </xf>
    <xf numFmtId="0" fontId="10" fillId="33" borderId="10" xfId="0" applyFont="1" applyFill="1" applyBorder="1" applyAlignment="1">
      <alignment horizontal="center" vertical="center"/>
    </xf>
    <xf numFmtId="43" fontId="10" fillId="33" borderId="10" xfId="42" applyFont="1" applyFill="1" applyBorder="1" applyAlignment="1">
      <alignment vertical="center"/>
    </xf>
    <xf numFmtId="0" fontId="10" fillId="33" borderId="11" xfId="0" applyFont="1" applyFill="1" applyBorder="1" applyAlignment="1">
      <alignment horizontal="center" vertical="center"/>
    </xf>
    <xf numFmtId="0" fontId="12" fillId="35" borderId="10" xfId="0" applyFont="1" applyFill="1" applyBorder="1" applyAlignment="1" applyProtection="1">
      <alignment horizontal="center" vertical="center" wrapText="1"/>
      <protection locked="0"/>
    </xf>
    <xf numFmtId="0" fontId="10" fillId="0" borderId="16" xfId="0" applyFont="1" applyBorder="1" applyAlignment="1">
      <alignment/>
    </xf>
    <xf numFmtId="0" fontId="10" fillId="33" borderId="12" xfId="0" applyFont="1" applyFill="1" applyBorder="1" applyAlignment="1">
      <alignment horizontal="center" vertical="center"/>
    </xf>
    <xf numFmtId="4" fontId="10" fillId="0" borderId="41" xfId="0" applyNumberFormat="1" applyFont="1" applyBorder="1" applyAlignment="1">
      <alignment/>
    </xf>
    <xf numFmtId="4" fontId="10" fillId="0" borderId="42" xfId="0" applyNumberFormat="1" applyFont="1" applyBorder="1" applyAlignment="1">
      <alignment/>
    </xf>
    <xf numFmtId="4" fontId="10" fillId="0" borderId="43" xfId="0" applyNumberFormat="1" applyFont="1" applyBorder="1" applyAlignment="1">
      <alignment/>
    </xf>
    <xf numFmtId="43" fontId="10" fillId="33" borderId="13" xfId="42" applyFont="1" applyFill="1" applyBorder="1" applyAlignment="1">
      <alignment vertical="center"/>
    </xf>
    <xf numFmtId="0" fontId="10" fillId="0" borderId="20" xfId="0" applyFont="1" applyBorder="1" applyAlignment="1">
      <alignment/>
    </xf>
    <xf numFmtId="43" fontId="10" fillId="33" borderId="11" xfId="42" applyFont="1" applyFill="1" applyBorder="1" applyAlignment="1">
      <alignment vertical="center"/>
    </xf>
    <xf numFmtId="43" fontId="10" fillId="33" borderId="44" xfId="42" applyFont="1" applyFill="1" applyBorder="1" applyAlignment="1">
      <alignment vertical="center"/>
    </xf>
    <xf numFmtId="0" fontId="10" fillId="0" borderId="21" xfId="0" applyFont="1" applyBorder="1" applyAlignment="1">
      <alignment/>
    </xf>
    <xf numFmtId="43" fontId="10" fillId="0" borderId="16" xfId="0" applyNumberFormat="1" applyFont="1" applyFill="1" applyBorder="1" applyAlignment="1">
      <alignment/>
    </xf>
    <xf numFmtId="43" fontId="10" fillId="0" borderId="20" xfId="0" applyNumberFormat="1" applyFont="1" applyFill="1" applyBorder="1" applyAlignment="1">
      <alignment/>
    </xf>
    <xf numFmtId="4" fontId="4" fillId="0" borderId="0" xfId="0" applyNumberFormat="1" applyFont="1" applyBorder="1" applyAlignment="1">
      <alignment vertical="top" wrapText="1"/>
    </xf>
    <xf numFmtId="49" fontId="4" fillId="0" borderId="0" xfId="0" applyNumberFormat="1" applyFont="1" applyBorder="1" applyAlignment="1">
      <alignment horizontal="center" vertical="top" wrapText="1"/>
    </xf>
    <xf numFmtId="43" fontId="10" fillId="0" borderId="21" xfId="0" applyNumberFormat="1" applyFont="1" applyFill="1" applyBorder="1" applyAlignment="1">
      <alignment/>
    </xf>
    <xf numFmtId="0" fontId="0" fillId="0" borderId="10" xfId="0" applyFont="1" applyBorder="1" applyAlignment="1">
      <alignment horizontal="left" vertical="top" wrapText="1"/>
    </xf>
    <xf numFmtId="6" fontId="0" fillId="0" borderId="10" xfId="0" applyNumberFormat="1" applyFont="1" applyBorder="1" applyAlignment="1">
      <alignment horizontal="center" vertical="top" wrapText="1"/>
    </xf>
    <xf numFmtId="0" fontId="4" fillId="0" borderId="0" xfId="0" applyFont="1" applyBorder="1" applyAlignment="1">
      <alignment horizontal="center" vertical="top" wrapText="1"/>
    </xf>
    <xf numFmtId="2" fontId="4" fillId="0" borderId="21" xfId="0" applyNumberFormat="1" applyFont="1" applyBorder="1" applyAlignment="1">
      <alignment horizontal="center"/>
    </xf>
    <xf numFmtId="0" fontId="4" fillId="0" borderId="45" xfId="0" applyFont="1" applyBorder="1" applyAlignment="1">
      <alignment horizontal="center"/>
    </xf>
    <xf numFmtId="0" fontId="4" fillId="0" borderId="0" xfId="0" applyFont="1" applyFill="1" applyBorder="1" applyAlignment="1">
      <alignment horizontal="center" wrapText="1"/>
    </xf>
    <xf numFmtId="0" fontId="4" fillId="0" borderId="11" xfId="0" applyFont="1" applyFill="1" applyBorder="1" applyAlignment="1">
      <alignment horizontal="center" vertical="top" wrapText="1"/>
    </xf>
    <xf numFmtId="0" fontId="4" fillId="0" borderId="13" xfId="0" applyFont="1" applyFill="1" applyBorder="1" applyAlignment="1">
      <alignment horizontal="center" vertical="top" wrapText="1"/>
    </xf>
    <xf numFmtId="0" fontId="5" fillId="0" borderId="0" xfId="0" applyFont="1" applyBorder="1" applyAlignment="1">
      <alignment horizontal="center" vertical="top"/>
    </xf>
    <xf numFmtId="0" fontId="0" fillId="0" borderId="11" xfId="0" applyFont="1" applyBorder="1" applyAlignment="1">
      <alignment horizontal="left" vertical="top" wrapText="1"/>
    </xf>
    <xf numFmtId="0" fontId="0" fillId="0" borderId="0" xfId="0" applyFont="1" applyAlignment="1">
      <alignment horizontal="left"/>
    </xf>
    <xf numFmtId="0" fontId="0" fillId="0" borderId="0" xfId="0" applyFont="1" applyAlignment="1">
      <alignment/>
    </xf>
    <xf numFmtId="0" fontId="0" fillId="0" borderId="0" xfId="0" applyFont="1" applyAlignment="1">
      <alignment horizontal="center"/>
    </xf>
    <xf numFmtId="0" fontId="0" fillId="0" borderId="0" xfId="0" applyFont="1" applyAlignment="1">
      <alignment/>
    </xf>
    <xf numFmtId="0" fontId="2" fillId="0" borderId="15" xfId="0" applyFont="1" applyFill="1" applyBorder="1" applyAlignment="1">
      <alignment vertical="top" wrapText="1"/>
    </xf>
    <xf numFmtId="0" fontId="2" fillId="0" borderId="15" xfId="0" applyFont="1" applyFill="1" applyBorder="1" applyAlignment="1">
      <alignment horizontal="left" vertical="top" wrapText="1"/>
    </xf>
    <xf numFmtId="0" fontId="2" fillId="0" borderId="15" xfId="0" applyFont="1" applyFill="1" applyBorder="1" applyAlignment="1">
      <alignment horizontal="center" vertical="top" wrapText="1"/>
    </xf>
    <xf numFmtId="0" fontId="0" fillId="0" borderId="0" xfId="0" applyFont="1" applyFill="1" applyAlignment="1">
      <alignment vertical="top"/>
    </xf>
    <xf numFmtId="0" fontId="0" fillId="0" borderId="12" xfId="0" applyFont="1" applyFill="1" applyBorder="1" applyAlignment="1">
      <alignment vertical="top" wrapText="1"/>
    </xf>
    <xf numFmtId="0" fontId="0" fillId="0" borderId="12" xfId="0" applyFont="1" applyFill="1" applyBorder="1" applyAlignment="1">
      <alignment horizontal="left" vertical="top" wrapText="1"/>
    </xf>
    <xf numFmtId="0" fontId="0" fillId="0" borderId="12" xfId="0" applyFont="1" applyBorder="1" applyAlignment="1">
      <alignment vertical="top" wrapText="1"/>
    </xf>
    <xf numFmtId="0" fontId="0" fillId="0" borderId="12" xfId="0" applyFont="1" applyBorder="1" applyAlignment="1">
      <alignment horizontal="center" vertical="top" wrapText="1"/>
    </xf>
    <xf numFmtId="6" fontId="0" fillId="0" borderId="12" xfId="0" applyNumberFormat="1" applyFont="1" applyBorder="1" applyAlignment="1">
      <alignment horizontal="center" vertical="top" wrapText="1"/>
    </xf>
    <xf numFmtId="0" fontId="0" fillId="0" borderId="11" xfId="0" applyFont="1" applyBorder="1" applyAlignment="1">
      <alignment/>
    </xf>
    <xf numFmtId="0" fontId="0" fillId="0" borderId="11" xfId="0" applyFont="1" applyBorder="1" applyAlignment="1">
      <alignment horizontal="left"/>
    </xf>
    <xf numFmtId="0" fontId="0" fillId="0" borderId="11" xfId="0" applyFont="1" applyBorder="1" applyAlignment="1">
      <alignment horizontal="center"/>
    </xf>
    <xf numFmtId="0" fontId="0" fillId="0" borderId="11" xfId="0" applyFont="1" applyBorder="1" applyAlignment="1">
      <alignment/>
    </xf>
    <xf numFmtId="6" fontId="0" fillId="0" borderId="11" xfId="0" applyNumberFormat="1" applyFont="1" applyBorder="1" applyAlignment="1">
      <alignment horizontal="center" vertical="top"/>
    </xf>
    <xf numFmtId="0" fontId="0" fillId="0" borderId="11" xfId="0" applyFont="1" applyFill="1" applyBorder="1" applyAlignment="1">
      <alignment vertical="top" wrapText="1"/>
    </xf>
    <xf numFmtId="9" fontId="0" fillId="0" borderId="11" xfId="0" applyNumberFormat="1" applyFont="1" applyBorder="1" applyAlignment="1">
      <alignment horizontal="center" vertical="top"/>
    </xf>
    <xf numFmtId="14" fontId="0" fillId="0" borderId="11" xfId="0" applyNumberFormat="1" applyFont="1" applyBorder="1" applyAlignment="1">
      <alignment horizontal="center" vertical="top" wrapText="1"/>
    </xf>
    <xf numFmtId="0" fontId="0" fillId="0" borderId="11" xfId="0" applyFont="1" applyBorder="1" applyAlignment="1">
      <alignment horizontal="center" vertical="top"/>
    </xf>
    <xf numFmtId="0" fontId="0" fillId="0" borderId="13" xfId="0" applyFont="1" applyFill="1" applyBorder="1" applyAlignment="1">
      <alignment vertical="top" wrapText="1"/>
    </xf>
    <xf numFmtId="0" fontId="0" fillId="0" borderId="13" xfId="0" applyFont="1" applyBorder="1" applyAlignment="1">
      <alignment horizontal="left" vertical="top" wrapText="1"/>
    </xf>
    <xf numFmtId="0" fontId="0" fillId="0" borderId="13" xfId="0" applyFont="1" applyBorder="1" applyAlignment="1">
      <alignment horizontal="center" vertical="top" wrapText="1"/>
    </xf>
    <xf numFmtId="0" fontId="0" fillId="0" borderId="13" xfId="0" applyFont="1" applyBorder="1" applyAlignment="1">
      <alignment/>
    </xf>
    <xf numFmtId="0" fontId="0" fillId="0" borderId="13" xfId="0" applyFont="1" applyBorder="1" applyAlignment="1">
      <alignment vertical="top" wrapText="1"/>
    </xf>
    <xf numFmtId="0" fontId="0" fillId="0" borderId="0" xfId="0" applyFont="1" applyAlignment="1">
      <alignment vertical="top"/>
    </xf>
    <xf numFmtId="0" fontId="0" fillId="0" borderId="12" xfId="0" applyFont="1" applyBorder="1" applyAlignment="1">
      <alignment horizontal="left" vertical="top" wrapText="1"/>
    </xf>
    <xf numFmtId="0" fontId="0" fillId="0" borderId="0" xfId="0" applyFont="1" applyAlignment="1">
      <alignment vertical="top" wrapText="1"/>
    </xf>
    <xf numFmtId="0" fontId="0" fillId="0" borderId="18" xfId="0" applyFont="1" applyBorder="1" applyAlignment="1">
      <alignment vertical="top" wrapText="1"/>
    </xf>
    <xf numFmtId="0" fontId="0" fillId="0" borderId="13" xfId="0" applyFont="1" applyBorder="1" applyAlignment="1">
      <alignment horizontal="left"/>
    </xf>
    <xf numFmtId="0" fontId="0" fillId="0" borderId="13" xfId="0" applyFont="1" applyBorder="1" applyAlignment="1">
      <alignment horizontal="center"/>
    </xf>
    <xf numFmtId="0" fontId="0" fillId="0" borderId="13" xfId="0" applyFont="1" applyBorder="1" applyAlignment="1">
      <alignment/>
    </xf>
    <xf numFmtId="6" fontId="0" fillId="0" borderId="10" xfId="0" applyNumberFormat="1" applyFont="1" applyBorder="1" applyAlignment="1">
      <alignment horizontal="center" vertical="top"/>
    </xf>
    <xf numFmtId="0" fontId="0" fillId="0" borderId="10" xfId="0" applyFont="1" applyFill="1" applyBorder="1" applyAlignment="1">
      <alignment vertical="top" wrapText="1"/>
    </xf>
    <xf numFmtId="0" fontId="0" fillId="0" borderId="0" xfId="0" applyFont="1" applyBorder="1" applyAlignment="1">
      <alignment/>
    </xf>
    <xf numFmtId="178" fontId="4" fillId="0" borderId="10" xfId="0" applyNumberFormat="1" applyFont="1" applyBorder="1" applyAlignment="1">
      <alignment vertical="top" wrapText="1"/>
    </xf>
    <xf numFmtId="0" fontId="4" fillId="0" borderId="10" xfId="0" applyFont="1" applyFill="1" applyBorder="1" applyAlignment="1">
      <alignment horizontal="left" vertical="top" wrapText="1"/>
    </xf>
    <xf numFmtId="178" fontId="4" fillId="0" borderId="12" xfId="0" applyNumberFormat="1" applyFont="1" applyBorder="1" applyAlignment="1">
      <alignment vertical="top"/>
    </xf>
    <xf numFmtId="4" fontId="5" fillId="0" borderId="0" xfId="0" applyNumberFormat="1" applyFont="1" applyBorder="1" applyAlignment="1">
      <alignment vertical="top"/>
    </xf>
    <xf numFmtId="0" fontId="5" fillId="0" borderId="0" xfId="0" applyFont="1" applyBorder="1" applyAlignment="1">
      <alignment vertical="top" wrapText="1"/>
    </xf>
    <xf numFmtId="0" fontId="4" fillId="0" borderId="11" xfId="0" applyFont="1" applyFill="1" applyBorder="1" applyAlignment="1">
      <alignment wrapText="1"/>
    </xf>
    <xf numFmtId="4" fontId="4" fillId="36" borderId="0" xfId="0" applyNumberFormat="1" applyFont="1" applyFill="1" applyAlignment="1">
      <alignment vertical="top" wrapText="1"/>
    </xf>
    <xf numFmtId="4" fontId="4" fillId="36" borderId="12" xfId="0" applyNumberFormat="1" applyFont="1" applyFill="1" applyBorder="1" applyAlignment="1">
      <alignment vertical="top" wrapText="1"/>
    </xf>
    <xf numFmtId="2" fontId="4" fillId="36" borderId="11" xfId="0" applyNumberFormat="1" applyFont="1" applyFill="1" applyBorder="1" applyAlignment="1">
      <alignment vertical="top"/>
    </xf>
    <xf numFmtId="4" fontId="4" fillId="36" borderId="11" xfId="0" applyNumberFormat="1" applyFont="1" applyFill="1" applyBorder="1" applyAlignment="1">
      <alignment/>
    </xf>
    <xf numFmtId="4" fontId="4" fillId="36" borderId="11" xfId="0" applyNumberFormat="1" applyFont="1" applyFill="1" applyBorder="1" applyAlignment="1">
      <alignment/>
    </xf>
    <xf numFmtId="0" fontId="4" fillId="0" borderId="11" xfId="0" applyNumberFormat="1" applyFont="1" applyFill="1" applyBorder="1" applyAlignment="1">
      <alignment wrapText="1"/>
    </xf>
    <xf numFmtId="4" fontId="4" fillId="0" borderId="11" xfId="0" applyNumberFormat="1" applyFont="1" applyFill="1" applyBorder="1" applyAlignment="1">
      <alignment vertical="top"/>
    </xf>
    <xf numFmtId="2" fontId="5" fillId="0" borderId="0" xfId="0" applyNumberFormat="1" applyFont="1" applyFill="1" applyBorder="1" applyAlignment="1">
      <alignment vertical="top"/>
    </xf>
    <xf numFmtId="0" fontId="0" fillId="0" borderId="10" xfId="0" applyFont="1" applyBorder="1" applyAlignment="1">
      <alignment vertical="top"/>
    </xf>
    <xf numFmtId="0" fontId="13" fillId="0" borderId="10" xfId="0" applyFont="1" applyBorder="1" applyAlignment="1">
      <alignment vertical="top" wrapText="1"/>
    </xf>
    <xf numFmtId="43" fontId="10" fillId="33" borderId="46" xfId="42" applyFont="1" applyFill="1" applyBorder="1" applyAlignment="1">
      <alignment vertical="center"/>
    </xf>
    <xf numFmtId="43" fontId="10" fillId="33" borderId="18" xfId="42" applyFont="1" applyFill="1" applyBorder="1" applyAlignment="1">
      <alignment vertical="center"/>
    </xf>
    <xf numFmtId="43" fontId="12" fillId="35" borderId="46" xfId="42" applyFont="1" applyFill="1" applyBorder="1" applyAlignment="1">
      <alignment vertical="center"/>
    </xf>
    <xf numFmtId="0" fontId="10" fillId="33" borderId="13" xfId="0" applyFont="1" applyFill="1" applyBorder="1" applyAlignment="1">
      <alignment horizontal="center" vertical="center"/>
    </xf>
    <xf numFmtId="43" fontId="10" fillId="33" borderId="14" xfId="42" applyFont="1" applyFill="1" applyBorder="1" applyAlignment="1">
      <alignment vertical="center"/>
    </xf>
    <xf numFmtId="0" fontId="12" fillId="33" borderId="47" xfId="0" applyFont="1" applyFill="1" applyBorder="1" applyAlignment="1" applyProtection="1">
      <alignment horizontal="center" vertical="center" wrapText="1"/>
      <protection locked="0"/>
    </xf>
    <xf numFmtId="14" fontId="0" fillId="0" borderId="10" xfId="0" applyNumberFormat="1" applyFont="1" applyBorder="1" applyAlignment="1">
      <alignment vertical="top"/>
    </xf>
    <xf numFmtId="0" fontId="10" fillId="0" borderId="27" xfId="0" applyFont="1" applyFill="1" applyBorder="1" applyAlignment="1">
      <alignment vertical="center"/>
    </xf>
    <xf numFmtId="43" fontId="10" fillId="0" borderId="27" xfId="42" applyFont="1" applyFill="1" applyBorder="1" applyAlignment="1">
      <alignment vertical="center"/>
    </xf>
    <xf numFmtId="43" fontId="10" fillId="0" borderId="28" xfId="42" applyFont="1" applyFill="1" applyBorder="1" applyAlignment="1">
      <alignment vertical="center"/>
    </xf>
    <xf numFmtId="43" fontId="10" fillId="0" borderId="0" xfId="0" applyNumberFormat="1" applyFont="1" applyFill="1" applyBorder="1" applyAlignment="1">
      <alignment/>
    </xf>
    <xf numFmtId="0" fontId="10" fillId="0" borderId="33" xfId="0" applyFont="1" applyFill="1" applyBorder="1" applyAlignment="1">
      <alignment vertical="center"/>
    </xf>
    <xf numFmtId="43" fontId="10" fillId="0" borderId="33" xfId="42" applyFont="1" applyFill="1" applyBorder="1" applyAlignment="1">
      <alignment vertical="center"/>
    </xf>
    <xf numFmtId="43" fontId="10" fillId="0" borderId="36" xfId="42" applyFont="1" applyFill="1" applyBorder="1" applyAlignment="1">
      <alignment vertical="center"/>
    </xf>
    <xf numFmtId="0" fontId="10" fillId="0" borderId="37" xfId="0" applyFont="1" applyFill="1" applyBorder="1" applyAlignment="1" applyProtection="1">
      <alignment horizontal="left" vertical="center" wrapText="1"/>
      <protection locked="0"/>
    </xf>
    <xf numFmtId="0" fontId="10" fillId="0" borderId="11" xfId="0" applyFont="1" applyFill="1" applyBorder="1" applyAlignment="1">
      <alignment vertical="center"/>
    </xf>
    <xf numFmtId="43" fontId="10" fillId="0" borderId="11" xfId="42" applyFont="1" applyFill="1" applyBorder="1" applyAlignment="1">
      <alignment vertical="center"/>
    </xf>
    <xf numFmtId="43" fontId="10" fillId="0" borderId="48" xfId="42" applyFont="1" applyFill="1" applyBorder="1" applyAlignment="1">
      <alignment vertical="center"/>
    </xf>
    <xf numFmtId="0" fontId="10" fillId="0" borderId="0" xfId="0" applyFont="1" applyAlignment="1">
      <alignment horizontal="left" vertical="center" wrapText="1"/>
    </xf>
    <xf numFmtId="0" fontId="12" fillId="33" borderId="38" xfId="0" applyNumberFormat="1" applyFont="1" applyFill="1" applyBorder="1" applyAlignment="1" applyProtection="1">
      <alignment horizontal="center" vertical="center" wrapText="1"/>
      <protection locked="0"/>
    </xf>
    <xf numFmtId="0" fontId="12" fillId="33" borderId="39" xfId="0" applyNumberFormat="1" applyFont="1" applyFill="1" applyBorder="1" applyAlignment="1">
      <alignment horizontal="center" vertical="center" wrapText="1"/>
    </xf>
    <xf numFmtId="43" fontId="12" fillId="33" borderId="39" xfId="42" applyFont="1" applyFill="1" applyBorder="1" applyAlignment="1" applyProtection="1">
      <alignment horizontal="center" vertical="center" wrapText="1"/>
      <protection locked="0"/>
    </xf>
    <xf numFmtId="43" fontId="10" fillId="33" borderId="12" xfId="42" applyFont="1" applyFill="1" applyBorder="1" applyAlignment="1">
      <alignment vertical="center"/>
    </xf>
    <xf numFmtId="4" fontId="10" fillId="0" borderId="49" xfId="0" applyNumberFormat="1" applyFont="1" applyBorder="1" applyAlignment="1">
      <alignment/>
    </xf>
    <xf numFmtId="4" fontId="10" fillId="0" borderId="13" xfId="0" applyNumberFormat="1" applyFont="1" applyBorder="1" applyAlignment="1">
      <alignment/>
    </xf>
    <xf numFmtId="43" fontId="12" fillId="35" borderId="50" xfId="42" applyFont="1" applyFill="1" applyBorder="1" applyAlignment="1">
      <alignment vertical="center"/>
    </xf>
    <xf numFmtId="0" fontId="12" fillId="33" borderId="51" xfId="0" applyFont="1" applyFill="1" applyBorder="1" applyAlignment="1" applyProtection="1">
      <alignment horizontal="center" vertical="center" wrapText="1"/>
      <protection locked="0"/>
    </xf>
    <xf numFmtId="43" fontId="10" fillId="33" borderId="52" xfId="42" applyFont="1" applyFill="1" applyBorder="1" applyAlignment="1">
      <alignment vertical="center"/>
    </xf>
    <xf numFmtId="43" fontId="10" fillId="33" borderId="53" xfId="42" applyFont="1" applyFill="1" applyBorder="1" applyAlignment="1">
      <alignment vertical="center"/>
    </xf>
    <xf numFmtId="43" fontId="10" fillId="33" borderId="46" xfId="44" applyFont="1" applyFill="1" applyBorder="1" applyAlignment="1">
      <alignment vertical="center"/>
    </xf>
    <xf numFmtId="43" fontId="10" fillId="33" borderId="14" xfId="44" applyFont="1" applyFill="1" applyBorder="1" applyAlignment="1">
      <alignment vertical="center"/>
    </xf>
    <xf numFmtId="43" fontId="10" fillId="33" borderId="54" xfId="44" applyFont="1" applyFill="1" applyBorder="1" applyAlignment="1">
      <alignment vertical="center"/>
    </xf>
    <xf numFmtId="43" fontId="10" fillId="33" borderId="55" xfId="44" applyFont="1" applyFill="1" applyBorder="1" applyAlignment="1">
      <alignment vertical="center"/>
    </xf>
    <xf numFmtId="43" fontId="10" fillId="0" borderId="18" xfId="44" applyFont="1" applyFill="1" applyBorder="1" applyAlignment="1">
      <alignment vertical="center"/>
    </xf>
    <xf numFmtId="43" fontId="10" fillId="33" borderId="56" xfId="42" applyFont="1" applyFill="1" applyBorder="1" applyAlignment="1">
      <alignment vertical="center"/>
    </xf>
    <xf numFmtId="43" fontId="10" fillId="33" borderId="43" xfId="42" applyFont="1" applyFill="1" applyBorder="1" applyAlignment="1">
      <alignment vertical="center"/>
    </xf>
    <xf numFmtId="43" fontId="10" fillId="33" borderId="57" xfId="42" applyFont="1" applyFill="1" applyBorder="1" applyAlignment="1">
      <alignment vertical="center"/>
    </xf>
    <xf numFmtId="43" fontId="10" fillId="33" borderId="58" xfId="42" applyFont="1" applyFill="1" applyBorder="1" applyAlignment="1">
      <alignment vertical="center"/>
    </xf>
    <xf numFmtId="43" fontId="12" fillId="35" borderId="59" xfId="42" applyFont="1" applyFill="1" applyBorder="1" applyAlignment="1">
      <alignment vertical="center"/>
    </xf>
    <xf numFmtId="43" fontId="10" fillId="33" borderId="44" xfId="44" applyFont="1" applyFill="1" applyBorder="1" applyAlignment="1">
      <alignment vertical="center"/>
    </xf>
    <xf numFmtId="43" fontId="10" fillId="33" borderId="60" xfId="44" applyFont="1" applyFill="1" applyBorder="1" applyAlignment="1">
      <alignment vertical="center"/>
    </xf>
    <xf numFmtId="43" fontId="10" fillId="33" borderId="61" xfId="44" applyFont="1" applyFill="1" applyBorder="1" applyAlignment="1">
      <alignment vertical="center"/>
    </xf>
    <xf numFmtId="43" fontId="10" fillId="33" borderId="62" xfId="44" applyFont="1" applyFill="1" applyBorder="1" applyAlignment="1">
      <alignment vertical="center"/>
    </xf>
    <xf numFmtId="43" fontId="10" fillId="33" borderId="63" xfId="44" applyFont="1" applyFill="1" applyBorder="1" applyAlignment="1">
      <alignment vertical="center"/>
    </xf>
    <xf numFmtId="43" fontId="10" fillId="33" borderId="64" xfId="44" applyFont="1" applyFill="1" applyBorder="1" applyAlignment="1">
      <alignment vertical="center"/>
    </xf>
    <xf numFmtId="43" fontId="10" fillId="33" borderId="65" xfId="44" applyFont="1" applyFill="1" applyBorder="1" applyAlignment="1">
      <alignment vertical="center"/>
    </xf>
    <xf numFmtId="43" fontId="10" fillId="0" borderId="66" xfId="44" applyFont="1" applyFill="1" applyBorder="1" applyAlignment="1">
      <alignment vertical="center"/>
    </xf>
    <xf numFmtId="43" fontId="10" fillId="33" borderId="67" xfId="44" applyFont="1" applyFill="1" applyBorder="1" applyAlignment="1">
      <alignment vertical="center"/>
    </xf>
    <xf numFmtId="43" fontId="10" fillId="33" borderId="68" xfId="44" applyFont="1" applyFill="1" applyBorder="1" applyAlignment="1">
      <alignment vertical="center"/>
    </xf>
    <xf numFmtId="43" fontId="10" fillId="33" borderId="50" xfId="44" applyFont="1" applyFill="1" applyBorder="1" applyAlignment="1">
      <alignment vertical="center"/>
    </xf>
    <xf numFmtId="43" fontId="10" fillId="33" borderId="66" xfId="44" applyFont="1" applyFill="1" applyBorder="1" applyAlignment="1">
      <alignment vertical="center"/>
    </xf>
    <xf numFmtId="0" fontId="12" fillId="0" borderId="0" xfId="0" applyFont="1" applyAlignment="1">
      <alignment horizontal="left" vertical="center"/>
    </xf>
    <xf numFmtId="43" fontId="12" fillId="33" borderId="69" xfId="42" applyFont="1" applyFill="1" applyBorder="1" applyAlignment="1" applyProtection="1">
      <alignment horizontal="center" vertical="center" wrapText="1"/>
      <protection locked="0"/>
    </xf>
    <xf numFmtId="0" fontId="10" fillId="0" borderId="32" xfId="0" applyFont="1" applyBorder="1" applyAlignment="1">
      <alignment/>
    </xf>
    <xf numFmtId="0" fontId="10" fillId="0" borderId="0" xfId="0" applyFont="1" applyBorder="1" applyAlignment="1">
      <alignment/>
    </xf>
    <xf numFmtId="43" fontId="10" fillId="33" borderId="56" xfId="42" applyFont="1" applyFill="1" applyBorder="1" applyAlignment="1">
      <alignment vertical="center" wrapText="1"/>
    </xf>
    <xf numFmtId="43" fontId="12" fillId="0" borderId="0" xfId="42" applyFont="1" applyAlignment="1">
      <alignment horizontal="right"/>
    </xf>
    <xf numFmtId="43" fontId="10" fillId="33" borderId="70" xfId="44" applyFont="1" applyFill="1" applyBorder="1" applyAlignment="1">
      <alignment vertical="center"/>
    </xf>
    <xf numFmtId="0" fontId="10" fillId="0" borderId="71" xfId="0" applyFont="1" applyBorder="1" applyAlignment="1">
      <alignment/>
    </xf>
    <xf numFmtId="0" fontId="10" fillId="0" borderId="72" xfId="0" applyFont="1" applyBorder="1" applyAlignment="1">
      <alignment/>
    </xf>
    <xf numFmtId="0" fontId="10" fillId="0" borderId="45" xfId="0" applyFont="1" applyBorder="1" applyAlignment="1">
      <alignment/>
    </xf>
    <xf numFmtId="0" fontId="10" fillId="0" borderId="48" xfId="0" applyFont="1" applyBorder="1" applyAlignment="1">
      <alignment/>
    </xf>
    <xf numFmtId="0" fontId="10" fillId="0" borderId="73" xfId="0" applyFont="1" applyBorder="1" applyAlignment="1">
      <alignment/>
    </xf>
    <xf numFmtId="43" fontId="10" fillId="0" borderId="48" xfId="0" applyNumberFormat="1" applyFont="1" applyFill="1" applyBorder="1" applyAlignment="1">
      <alignment/>
    </xf>
    <xf numFmtId="43" fontId="10" fillId="0" borderId="45" xfId="0" applyNumberFormat="1" applyFont="1" applyFill="1" applyBorder="1" applyAlignment="1">
      <alignment/>
    </xf>
    <xf numFmtId="43" fontId="10" fillId="0" borderId="32" xfId="0" applyNumberFormat="1" applyFont="1" applyFill="1" applyBorder="1" applyAlignment="1">
      <alignment/>
    </xf>
    <xf numFmtId="0" fontId="10" fillId="0" borderId="74" xfId="0" applyFont="1" applyBorder="1" applyAlignment="1">
      <alignment/>
    </xf>
    <xf numFmtId="0" fontId="10" fillId="0" borderId="75" xfId="0" applyFont="1" applyBorder="1" applyAlignment="1">
      <alignment/>
    </xf>
    <xf numFmtId="0" fontId="10" fillId="0" borderId="76" xfId="0" applyFont="1" applyBorder="1" applyAlignment="1">
      <alignment/>
    </xf>
    <xf numFmtId="0" fontId="10" fillId="0" borderId="77" xfId="0" applyFont="1" applyBorder="1" applyAlignment="1">
      <alignment/>
    </xf>
    <xf numFmtId="0" fontId="10" fillId="0" borderId="78" xfId="0" applyFont="1" applyBorder="1" applyAlignment="1">
      <alignment/>
    </xf>
    <xf numFmtId="0" fontId="10" fillId="0" borderId="79" xfId="0" applyFont="1" applyBorder="1" applyAlignment="1">
      <alignment/>
    </xf>
    <xf numFmtId="0" fontId="10" fillId="0" borderId="80" xfId="0" applyFont="1" applyBorder="1" applyAlignment="1">
      <alignment/>
    </xf>
    <xf numFmtId="0" fontId="10" fillId="0" borderId="81" xfId="0" applyFont="1" applyBorder="1" applyAlignment="1">
      <alignment/>
    </xf>
    <xf numFmtId="0" fontId="10" fillId="0" borderId="82" xfId="0" applyFont="1" applyBorder="1" applyAlignment="1">
      <alignment/>
    </xf>
    <xf numFmtId="0" fontId="10" fillId="0" borderId="83" xfId="0" applyFont="1" applyBorder="1" applyAlignment="1">
      <alignment/>
    </xf>
    <xf numFmtId="0" fontId="10" fillId="0" borderId="84" xfId="0" applyFont="1" applyBorder="1" applyAlignment="1">
      <alignment/>
    </xf>
    <xf numFmtId="0" fontId="10" fillId="0" borderId="85" xfId="0" applyFont="1" applyBorder="1" applyAlignment="1">
      <alignment/>
    </xf>
    <xf numFmtId="0" fontId="10" fillId="0" borderId="86" xfId="0" applyFont="1" applyBorder="1" applyAlignment="1">
      <alignment/>
    </xf>
    <xf numFmtId="0" fontId="10" fillId="0" borderId="87" xfId="0" applyFont="1" applyBorder="1" applyAlignment="1">
      <alignment/>
    </xf>
    <xf numFmtId="43" fontId="10" fillId="33" borderId="88" xfId="42" applyFont="1" applyFill="1" applyBorder="1" applyAlignment="1">
      <alignment vertical="center"/>
    </xf>
    <xf numFmtId="43" fontId="10" fillId="33" borderId="89" xfId="44" applyFont="1" applyFill="1" applyBorder="1" applyAlignment="1">
      <alignment vertical="center"/>
    </xf>
    <xf numFmtId="43" fontId="10" fillId="33" borderId="54" xfId="42" applyFont="1" applyFill="1" applyBorder="1" applyAlignment="1">
      <alignment vertical="center"/>
    </xf>
    <xf numFmtId="43" fontId="10" fillId="33" borderId="90" xfId="44" applyFont="1" applyFill="1" applyBorder="1" applyAlignment="1">
      <alignment vertical="center"/>
    </xf>
    <xf numFmtId="0" fontId="10" fillId="0" borderId="91" xfId="0" applyFont="1" applyBorder="1" applyAlignment="1">
      <alignment/>
    </xf>
    <xf numFmtId="0" fontId="10" fillId="0" borderId="92" xfId="0" applyFont="1" applyBorder="1" applyAlignment="1">
      <alignment/>
    </xf>
    <xf numFmtId="43" fontId="10" fillId="0" borderId="81" xfId="0" applyNumberFormat="1" applyFont="1" applyFill="1" applyBorder="1" applyAlignment="1">
      <alignment/>
    </xf>
    <xf numFmtId="43" fontId="10" fillId="0" borderId="82" xfId="0" applyNumberFormat="1" applyFont="1" applyFill="1" applyBorder="1" applyAlignment="1">
      <alignment/>
    </xf>
    <xf numFmtId="43" fontId="10" fillId="0" borderId="86" xfId="0" applyNumberFormat="1" applyFont="1" applyFill="1" applyBorder="1" applyAlignment="1">
      <alignment/>
    </xf>
    <xf numFmtId="43" fontId="10" fillId="0" borderId="87" xfId="0" applyNumberFormat="1" applyFont="1" applyFill="1" applyBorder="1" applyAlignment="1">
      <alignment/>
    </xf>
    <xf numFmtId="43" fontId="10" fillId="0" borderId="73" xfId="0" applyNumberFormat="1" applyFont="1" applyFill="1" applyBorder="1" applyAlignment="1">
      <alignment/>
    </xf>
    <xf numFmtId="43" fontId="10" fillId="0" borderId="78" xfId="0" applyNumberFormat="1" applyFont="1" applyFill="1" applyBorder="1" applyAlignment="1">
      <alignment/>
    </xf>
    <xf numFmtId="43" fontId="10" fillId="0" borderId="79" xfId="0" applyNumberFormat="1" applyFont="1" applyFill="1" applyBorder="1" applyAlignment="1">
      <alignment/>
    </xf>
    <xf numFmtId="43" fontId="10" fillId="0" borderId="91" xfId="0" applyNumberFormat="1" applyFont="1" applyFill="1" applyBorder="1" applyAlignment="1">
      <alignment/>
    </xf>
    <xf numFmtId="43" fontId="10" fillId="0" borderId="92" xfId="0" applyNumberFormat="1" applyFont="1" applyFill="1" applyBorder="1" applyAlignment="1">
      <alignment/>
    </xf>
    <xf numFmtId="43" fontId="10" fillId="33" borderId="93" xfId="44" applyFont="1" applyFill="1" applyBorder="1" applyAlignment="1">
      <alignment vertical="center"/>
    </xf>
    <xf numFmtId="43" fontId="10" fillId="33" borderId="94" xfId="42" applyFont="1" applyFill="1" applyBorder="1" applyAlignment="1">
      <alignment vertical="center"/>
    </xf>
    <xf numFmtId="43" fontId="10" fillId="33" borderId="55" xfId="42" applyFont="1" applyFill="1" applyBorder="1" applyAlignment="1">
      <alignment vertical="center"/>
    </xf>
    <xf numFmtId="43" fontId="10" fillId="33" borderId="88" xfId="42" applyFont="1" applyFill="1" applyBorder="1" applyAlignment="1">
      <alignment vertical="center" wrapText="1"/>
    </xf>
    <xf numFmtId="43" fontId="10" fillId="33" borderId="41" xfId="42" applyFont="1" applyFill="1" applyBorder="1" applyAlignment="1">
      <alignment vertical="center"/>
    </xf>
    <xf numFmtId="43" fontId="10" fillId="0" borderId="18" xfId="42" applyFont="1" applyFill="1" applyBorder="1" applyAlignment="1">
      <alignment vertical="center"/>
    </xf>
    <xf numFmtId="43" fontId="10" fillId="33" borderId="42" xfId="42" applyFont="1" applyFill="1" applyBorder="1" applyAlignment="1">
      <alignment vertical="center"/>
    </xf>
    <xf numFmtId="43" fontId="10" fillId="33" borderId="95" xfId="44" applyFont="1" applyFill="1" applyBorder="1" applyAlignment="1">
      <alignment vertical="center"/>
    </xf>
    <xf numFmtId="43" fontId="10" fillId="33" borderId="96" xfId="44" applyFont="1" applyFill="1" applyBorder="1" applyAlignment="1">
      <alignment vertical="center"/>
    </xf>
    <xf numFmtId="43" fontId="10" fillId="33" borderId="97" xfId="44" applyFont="1" applyFill="1" applyBorder="1" applyAlignment="1">
      <alignment vertical="center"/>
    </xf>
    <xf numFmtId="43" fontId="10" fillId="33" borderId="58" xfId="44" applyFont="1" applyFill="1" applyBorder="1" applyAlignment="1">
      <alignment vertical="center"/>
    </xf>
    <xf numFmtId="43" fontId="10" fillId="33" borderId="98" xfId="44" applyFont="1" applyFill="1" applyBorder="1" applyAlignment="1">
      <alignment vertical="center"/>
    </xf>
    <xf numFmtId="43" fontId="10" fillId="33" borderId="99" xfId="44" applyFont="1" applyFill="1" applyBorder="1" applyAlignment="1">
      <alignment vertical="center"/>
    </xf>
    <xf numFmtId="43" fontId="10" fillId="0" borderId="100" xfId="0" applyNumberFormat="1" applyFont="1" applyFill="1" applyBorder="1" applyAlignment="1">
      <alignment/>
    </xf>
    <xf numFmtId="43" fontId="10" fillId="0" borderId="101" xfId="0" applyNumberFormat="1" applyFont="1" applyFill="1" applyBorder="1" applyAlignment="1">
      <alignment/>
    </xf>
    <xf numFmtId="0" fontId="12" fillId="35" borderId="39" xfId="0" applyFont="1" applyFill="1" applyBorder="1" applyAlignment="1" applyProtection="1">
      <alignment horizontal="center" vertical="center" wrapText="1"/>
      <protection locked="0"/>
    </xf>
    <xf numFmtId="0" fontId="0" fillId="0" borderId="10" xfId="0" applyFont="1" applyBorder="1" applyAlignment="1">
      <alignment horizontal="center" vertical="top"/>
    </xf>
    <xf numFmtId="0" fontId="0" fillId="0" borderId="10" xfId="0" applyBorder="1" applyAlignment="1">
      <alignment horizontal="center" vertical="top" wrapText="1"/>
    </xf>
    <xf numFmtId="0" fontId="0" fillId="0" borderId="102" xfId="0" applyFont="1" applyBorder="1" applyAlignment="1">
      <alignment vertical="top" wrapText="1"/>
    </xf>
    <xf numFmtId="0" fontId="0" fillId="0" borderId="11" xfId="0" applyBorder="1" applyAlignment="1">
      <alignment/>
    </xf>
    <xf numFmtId="43" fontId="12" fillId="35" borderId="46" xfId="44" applyFont="1" applyFill="1" applyBorder="1" applyAlignment="1">
      <alignment vertical="center"/>
    </xf>
    <xf numFmtId="0" fontId="0" fillId="0" borderId="16" xfId="0" applyBorder="1" applyAlignment="1">
      <alignment/>
    </xf>
    <xf numFmtId="0" fontId="0" fillId="0" borderId="32" xfId="0" applyBorder="1" applyAlignment="1">
      <alignment/>
    </xf>
    <xf numFmtId="43" fontId="10" fillId="33" borderId="97" xfId="44" applyFont="1" applyFill="1" applyBorder="1" applyAlignment="1">
      <alignment vertical="center" wrapText="1"/>
    </xf>
    <xf numFmtId="0" fontId="0" fillId="0" borderId="81" xfId="0" applyBorder="1" applyAlignment="1">
      <alignment/>
    </xf>
    <xf numFmtId="0" fontId="0" fillId="0" borderId="82" xfId="0" applyBorder="1" applyAlignment="1">
      <alignment/>
    </xf>
    <xf numFmtId="43" fontId="10" fillId="33" borderId="58" xfId="44" applyFont="1" applyFill="1" applyBorder="1" applyAlignment="1">
      <alignment vertical="center" wrapText="1"/>
    </xf>
    <xf numFmtId="0" fontId="0" fillId="0" borderId="21" xfId="0" applyBorder="1" applyAlignment="1">
      <alignment/>
    </xf>
    <xf numFmtId="0" fontId="0" fillId="0" borderId="73" xfId="0" applyBorder="1" applyAlignment="1">
      <alignment/>
    </xf>
    <xf numFmtId="0" fontId="12" fillId="33" borderId="51" xfId="0" applyFont="1" applyFill="1" applyBorder="1" applyAlignment="1" applyProtection="1">
      <alignment horizontal="center" vertical="center" wrapText="1"/>
      <protection locked="0"/>
    </xf>
    <xf numFmtId="0" fontId="12" fillId="33" borderId="47" xfId="0" applyFont="1" applyFill="1" applyBorder="1" applyAlignment="1" applyProtection="1">
      <alignment horizontal="center" vertical="center" wrapText="1"/>
      <protection locked="0"/>
    </xf>
    <xf numFmtId="0" fontId="10" fillId="33" borderId="12" xfId="0" applyFont="1" applyFill="1" applyBorder="1" applyAlignment="1">
      <alignment horizontal="center" vertical="center"/>
    </xf>
    <xf numFmtId="0" fontId="10" fillId="33" borderId="13" xfId="0" applyFont="1" applyFill="1" applyBorder="1" applyAlignment="1">
      <alignment horizontal="center" vertical="center"/>
    </xf>
    <xf numFmtId="0" fontId="12" fillId="35" borderId="38" xfId="0" applyFont="1" applyFill="1" applyBorder="1" applyAlignment="1" applyProtection="1">
      <alignment horizontal="left" vertical="center" wrapText="1"/>
      <protection locked="0"/>
    </xf>
    <xf numFmtId="0" fontId="12" fillId="35" borderId="103" xfId="0" applyFont="1" applyFill="1" applyBorder="1" applyAlignment="1" applyProtection="1">
      <alignment horizontal="left" vertical="center" wrapText="1"/>
      <protection locked="0"/>
    </xf>
    <xf numFmtId="43" fontId="12" fillId="33" borderId="69" xfId="44" applyFont="1" applyFill="1" applyBorder="1" applyAlignment="1" applyProtection="1">
      <alignment horizontal="center" vertical="center" wrapText="1"/>
      <protection locked="0"/>
    </xf>
    <xf numFmtId="0" fontId="10" fillId="0" borderId="104" xfId="0" applyFont="1" applyBorder="1" applyAlignment="1">
      <alignment horizontal="center" vertical="center"/>
    </xf>
    <xf numFmtId="0" fontId="10" fillId="0" borderId="40" xfId="0" applyFont="1" applyBorder="1" applyAlignment="1">
      <alignment horizontal="center" vertical="center"/>
    </xf>
    <xf numFmtId="43" fontId="12" fillId="35" borderId="38" xfId="44" applyFont="1" applyFill="1" applyBorder="1" applyAlignment="1">
      <alignment vertical="center"/>
    </xf>
    <xf numFmtId="0" fontId="0" fillId="0" borderId="104" xfId="0" applyBorder="1" applyAlignment="1">
      <alignment/>
    </xf>
    <xf numFmtId="0" fontId="0" fillId="0" borderId="40" xfId="0" applyBorder="1" applyAlignment="1">
      <alignment/>
    </xf>
    <xf numFmtId="0" fontId="10" fillId="33" borderId="11" xfId="0" applyFont="1" applyFill="1" applyBorder="1" applyAlignment="1">
      <alignment horizontal="center" vertical="center"/>
    </xf>
    <xf numFmtId="0" fontId="12" fillId="33" borderId="105" xfId="0" applyFont="1" applyFill="1" applyBorder="1" applyAlignment="1" applyProtection="1">
      <alignment horizontal="center" vertical="center" wrapText="1"/>
      <protection locked="0"/>
    </xf>
    <xf numFmtId="0" fontId="12" fillId="33" borderId="106" xfId="0" applyFont="1" applyFill="1" applyBorder="1" applyAlignment="1" applyProtection="1">
      <alignment horizontal="center" vertical="center" wrapText="1"/>
      <protection locked="0"/>
    </xf>
    <xf numFmtId="0" fontId="12" fillId="33" borderId="37" xfId="0" applyFont="1" applyFill="1" applyBorder="1" applyAlignment="1" applyProtection="1">
      <alignment horizontal="center" vertical="center" wrapText="1"/>
      <protection locked="0"/>
    </xf>
    <xf numFmtId="0" fontId="12" fillId="33" borderId="107" xfId="0" applyFont="1" applyFill="1" applyBorder="1" applyAlignment="1" applyProtection="1">
      <alignment horizontal="center" vertical="center" wrapText="1"/>
      <protection locked="0"/>
    </xf>
    <xf numFmtId="0" fontId="12" fillId="35" borderId="38" xfId="0" applyFont="1" applyFill="1" applyBorder="1" applyAlignment="1" applyProtection="1">
      <alignment horizontal="right" vertical="center" wrapText="1"/>
      <protection locked="0"/>
    </xf>
    <xf numFmtId="0" fontId="12" fillId="35" borderId="103" xfId="0" applyFont="1" applyFill="1" applyBorder="1" applyAlignment="1" applyProtection="1">
      <alignment horizontal="right" vertical="center" wrapText="1"/>
      <protection locked="0"/>
    </xf>
    <xf numFmtId="0" fontId="10" fillId="0" borderId="0" xfId="0" applyFont="1" applyAlignment="1">
      <alignment horizontal="left" vertical="center" wrapText="1"/>
    </xf>
    <xf numFmtId="0" fontId="12" fillId="0" borderId="0" xfId="0" applyFont="1" applyAlignment="1">
      <alignment horizontal="left" vertical="top" wrapText="1"/>
    </xf>
    <xf numFmtId="0" fontId="10" fillId="0" borderId="0" xfId="0" applyFont="1" applyAlignment="1">
      <alignment horizontal="lef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3"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5" xfId="58"/>
    <cellStyle name="Normal_calc" xfId="59"/>
    <cellStyle name="Normal_Sheet2"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V2704"/>
  <sheetViews>
    <sheetView tabSelected="1" zoomScale="86" zoomScaleNormal="86" zoomScalePageLayoutView="0" workbookViewId="0" topLeftCell="B25">
      <selection activeCell="G82" sqref="G82"/>
    </sheetView>
  </sheetViews>
  <sheetFormatPr defaultColWidth="9.140625" defaultRowHeight="12.75"/>
  <cols>
    <col min="1" max="1" width="5.140625" style="14" hidden="1" customWidth="1"/>
    <col min="2" max="2" width="16.28125" style="16" customWidth="1"/>
    <col min="3" max="3" width="8.421875" style="16" customWidth="1"/>
    <col min="4" max="4" width="6.7109375" style="16" hidden="1" customWidth="1"/>
    <col min="5" max="5" width="10.28125" style="16" customWidth="1"/>
    <col min="6" max="6" width="10.7109375" style="183" customWidth="1"/>
    <col min="7" max="7" width="12.7109375" style="17" customWidth="1"/>
    <col min="8" max="8" width="12.7109375" style="16" hidden="1" customWidth="1"/>
    <col min="9" max="9" width="9.00390625" style="16" hidden="1" customWidth="1"/>
    <col min="10" max="10" width="11.28125" style="16" hidden="1" customWidth="1"/>
    <col min="11" max="11" width="9.8515625" style="18" hidden="1" customWidth="1"/>
    <col min="12" max="12" width="10.421875" style="18" hidden="1" customWidth="1"/>
    <col min="13" max="13" width="6.8515625" style="16" hidden="1" customWidth="1"/>
    <col min="14" max="14" width="3.421875" style="16" hidden="1" customWidth="1"/>
    <col min="15" max="15" width="15.00390625" style="16" customWidth="1"/>
    <col min="16" max="16" width="6.7109375" style="16" hidden="1" customWidth="1"/>
    <col min="17" max="17" width="13.421875" style="16" customWidth="1"/>
    <col min="18" max="18" width="9.00390625" style="16" hidden="1" customWidth="1"/>
    <col min="19" max="19" width="24.8515625" style="16" customWidth="1"/>
    <col min="20" max="20" width="11.28125" style="183" customWidth="1"/>
    <col min="21" max="21" width="23.8515625" style="16" customWidth="1"/>
    <col min="22" max="16384" width="9.140625" style="16" customWidth="1"/>
  </cols>
  <sheetData>
    <row r="1" spans="2:21" ht="11.25">
      <c r="B1" s="15" t="s">
        <v>0</v>
      </c>
      <c r="U1" s="19" t="s">
        <v>1</v>
      </c>
    </row>
    <row r="2" spans="1:152" s="18" customFormat="1" ht="10.5" customHeight="1">
      <c r="A2" s="20" t="s">
        <v>2</v>
      </c>
      <c r="B2" s="20" t="s">
        <v>3</v>
      </c>
      <c r="C2" s="21"/>
      <c r="D2" s="21"/>
      <c r="E2" s="21"/>
      <c r="F2" s="21"/>
      <c r="G2" s="22"/>
      <c r="H2" s="23"/>
      <c r="I2" s="23"/>
      <c r="J2" s="23"/>
      <c r="K2" s="23"/>
      <c r="L2" s="23"/>
      <c r="M2" s="23"/>
      <c r="N2" s="24"/>
      <c r="O2" s="25"/>
      <c r="P2" s="21"/>
      <c r="Q2" s="25"/>
      <c r="R2" s="25"/>
      <c r="S2" s="25"/>
      <c r="T2" s="21"/>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row>
    <row r="3" spans="1:152" s="18" customFormat="1" ht="79.5" customHeight="1">
      <c r="A3" s="26" t="s">
        <v>4</v>
      </c>
      <c r="B3" s="27" t="s">
        <v>5</v>
      </c>
      <c r="C3" s="27" t="s">
        <v>6</v>
      </c>
      <c r="D3" s="27" t="s">
        <v>7</v>
      </c>
      <c r="E3" s="27" t="s">
        <v>8</v>
      </c>
      <c r="F3" s="27" t="s">
        <v>9</v>
      </c>
      <c r="G3" s="28" t="s">
        <v>10</v>
      </c>
      <c r="H3" s="29" t="s">
        <v>11</v>
      </c>
      <c r="I3" s="29" t="s">
        <v>12</v>
      </c>
      <c r="J3" s="29" t="s">
        <v>13</v>
      </c>
      <c r="K3" s="29" t="s">
        <v>14</v>
      </c>
      <c r="L3" s="29" t="s">
        <v>15</v>
      </c>
      <c r="M3" s="29" t="s">
        <v>16</v>
      </c>
      <c r="N3" s="29" t="s">
        <v>17</v>
      </c>
      <c r="O3" s="27" t="s">
        <v>18</v>
      </c>
      <c r="P3" s="27" t="s">
        <v>19</v>
      </c>
      <c r="Q3" s="27" t="s">
        <v>20</v>
      </c>
      <c r="R3" s="26"/>
      <c r="S3" s="30" t="s">
        <v>21</v>
      </c>
      <c r="T3" s="30" t="s">
        <v>22</v>
      </c>
      <c r="U3" s="31" t="s">
        <v>23</v>
      </c>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row>
    <row r="4" spans="1:152" s="44" customFormat="1" ht="11.25">
      <c r="A4" s="32" t="s">
        <v>24</v>
      </c>
      <c r="B4" s="33" t="s">
        <v>118</v>
      </c>
      <c r="C4" s="34"/>
      <c r="D4" s="34"/>
      <c r="E4" s="34"/>
      <c r="F4" s="34"/>
      <c r="G4" s="35"/>
      <c r="H4" s="36"/>
      <c r="I4" s="36"/>
      <c r="J4" s="36"/>
      <c r="K4" s="36"/>
      <c r="L4" s="36"/>
      <c r="M4" s="36"/>
      <c r="N4" s="37"/>
      <c r="O4" s="38"/>
      <c r="P4" s="39"/>
      <c r="Q4" s="40"/>
      <c r="R4" s="25"/>
      <c r="S4" s="41"/>
      <c r="T4" s="42"/>
      <c r="U4" s="43"/>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row>
    <row r="5" spans="1:152" s="66" customFormat="1" ht="71.25" customHeight="1" thickBot="1">
      <c r="A5" s="52"/>
      <c r="B5" s="46" t="s">
        <v>32</v>
      </c>
      <c r="C5" s="53" t="s">
        <v>122</v>
      </c>
      <c r="D5" s="54"/>
      <c r="E5" s="55" t="s">
        <v>172</v>
      </c>
      <c r="F5" s="56" t="s">
        <v>31</v>
      </c>
      <c r="G5" s="57">
        <v>237946.46</v>
      </c>
      <c r="H5" s="51"/>
      <c r="I5" s="58"/>
      <c r="J5" s="58"/>
      <c r="K5" s="59"/>
      <c r="L5" s="60"/>
      <c r="M5" s="61"/>
      <c r="N5" s="45"/>
      <c r="O5" s="49" t="s">
        <v>26</v>
      </c>
      <c r="P5" s="62"/>
      <c r="Q5" s="63" t="s">
        <v>27</v>
      </c>
      <c r="R5" s="61"/>
      <c r="S5" s="64" t="s">
        <v>29</v>
      </c>
      <c r="T5" s="65"/>
      <c r="U5" s="51" t="s">
        <v>247</v>
      </c>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row>
    <row r="6" spans="1:152" s="66" customFormat="1" ht="20.25" customHeight="1" thickBot="1">
      <c r="A6" s="72"/>
      <c r="B6" s="73" t="s">
        <v>119</v>
      </c>
      <c r="D6" s="74"/>
      <c r="F6" s="75"/>
      <c r="G6" s="76">
        <f>G5</f>
        <v>237946.46</v>
      </c>
      <c r="H6" s="77"/>
      <c r="I6" s="78"/>
      <c r="J6" s="78"/>
      <c r="K6" s="79"/>
      <c r="L6" s="44"/>
      <c r="N6" s="80"/>
      <c r="O6" s="81"/>
      <c r="P6" s="82"/>
      <c r="Q6" s="83"/>
      <c r="S6" s="84"/>
      <c r="T6" s="85"/>
      <c r="U6" s="77"/>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row>
    <row r="7" spans="2:152" s="89" customFormat="1" ht="15" customHeight="1">
      <c r="B7" s="115" t="s">
        <v>120</v>
      </c>
      <c r="C7" s="104"/>
      <c r="D7" s="104"/>
      <c r="E7" s="104"/>
      <c r="F7" s="246"/>
      <c r="G7" s="91"/>
      <c r="J7" s="90"/>
      <c r="O7" s="103"/>
      <c r="P7" s="103"/>
      <c r="Q7" s="103"/>
      <c r="R7" s="103"/>
      <c r="S7" s="103"/>
      <c r="T7" s="184"/>
      <c r="U7" s="103"/>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row>
    <row r="8" spans="1:152" s="95" customFormat="1" ht="64.5" customHeight="1" thickBot="1">
      <c r="A8" s="77"/>
      <c r="B8" s="51" t="s">
        <v>33</v>
      </c>
      <c r="C8" s="47" t="s">
        <v>173</v>
      </c>
      <c r="D8" s="47"/>
      <c r="E8" s="48" t="s">
        <v>250</v>
      </c>
      <c r="F8" s="47" t="s">
        <v>177</v>
      </c>
      <c r="G8" s="96">
        <v>100000</v>
      </c>
      <c r="H8" s="51"/>
      <c r="I8" s="51"/>
      <c r="J8" s="51"/>
      <c r="K8" s="51"/>
      <c r="L8" s="51"/>
      <c r="M8" s="92"/>
      <c r="N8" s="93"/>
      <c r="O8" s="49" t="s">
        <v>47</v>
      </c>
      <c r="P8" s="93"/>
      <c r="Q8" s="94" t="s">
        <v>48</v>
      </c>
      <c r="R8" s="51"/>
      <c r="S8" s="50" t="s">
        <v>49</v>
      </c>
      <c r="T8" s="47" t="s">
        <v>102</v>
      </c>
      <c r="U8" s="51" t="s">
        <v>248</v>
      </c>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row>
    <row r="9" spans="1:21" ht="12" thickBot="1">
      <c r="A9" s="16"/>
      <c r="B9" s="97" t="s">
        <v>121</v>
      </c>
      <c r="C9" s="67"/>
      <c r="D9" s="67"/>
      <c r="E9" s="98"/>
      <c r="F9" s="247"/>
      <c r="G9" s="88">
        <f>SUM(G8:G8)</f>
        <v>100000</v>
      </c>
      <c r="H9" s="99"/>
      <c r="I9" s="69"/>
      <c r="J9" s="69"/>
      <c r="K9" s="70"/>
      <c r="L9" s="70"/>
      <c r="M9" s="100"/>
      <c r="N9" s="69"/>
      <c r="O9" s="101"/>
      <c r="P9" s="102"/>
      <c r="Q9" s="102"/>
      <c r="R9" s="102"/>
      <c r="S9" s="102"/>
      <c r="T9" s="185"/>
      <c r="U9" s="102"/>
    </row>
    <row r="10" spans="2:152" s="77" customFormat="1" ht="17.25" customHeight="1">
      <c r="B10" s="119" t="s">
        <v>279</v>
      </c>
      <c r="C10" s="123"/>
      <c r="D10" s="123"/>
      <c r="E10" s="124"/>
      <c r="F10" s="123"/>
      <c r="G10" s="116"/>
      <c r="H10" s="117"/>
      <c r="I10" s="117"/>
      <c r="J10" s="117"/>
      <c r="K10" s="117"/>
      <c r="L10" s="117"/>
      <c r="M10" s="118"/>
      <c r="N10" s="117"/>
      <c r="O10" s="122"/>
      <c r="P10" s="122"/>
      <c r="Q10" s="122"/>
      <c r="R10" s="122"/>
      <c r="S10" s="122"/>
      <c r="T10" s="123"/>
      <c r="U10" s="122"/>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row>
    <row r="11" spans="1:152" s="14" customFormat="1" ht="22.5">
      <c r="A11" s="14">
        <v>3</v>
      </c>
      <c r="B11" s="110" t="s">
        <v>249</v>
      </c>
      <c r="C11" s="165" t="s">
        <v>174</v>
      </c>
      <c r="D11" s="107"/>
      <c r="E11" s="146" t="s">
        <v>250</v>
      </c>
      <c r="F11" s="125" t="s">
        <v>176</v>
      </c>
      <c r="G11" s="290">
        <v>3780</v>
      </c>
      <c r="H11" s="148"/>
      <c r="I11" s="148"/>
      <c r="J11" s="148"/>
      <c r="K11" s="148"/>
      <c r="L11" s="148"/>
      <c r="M11" s="148"/>
      <c r="N11" s="148"/>
      <c r="O11" s="51" t="s">
        <v>178</v>
      </c>
      <c r="P11" s="148"/>
      <c r="Q11" s="46" t="s">
        <v>179</v>
      </c>
      <c r="R11" s="148"/>
      <c r="S11" s="135" t="s">
        <v>175</v>
      </c>
      <c r="T11" s="186"/>
      <c r="U11" s="110" t="s">
        <v>253</v>
      </c>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row>
    <row r="12" spans="2:152" s="14" customFormat="1" ht="33.75" customHeight="1" thickBot="1">
      <c r="B12" s="166"/>
      <c r="C12" s="12"/>
      <c r="D12" s="12"/>
      <c r="E12" s="167"/>
      <c r="F12" s="168" t="s">
        <v>134</v>
      </c>
      <c r="G12" s="292">
        <v>5100</v>
      </c>
      <c r="H12" s="169"/>
      <c r="I12" s="169"/>
      <c r="J12" s="169"/>
      <c r="K12" s="169"/>
      <c r="L12" s="169"/>
      <c r="M12" s="169"/>
      <c r="N12" s="169"/>
      <c r="O12" s="46" t="s">
        <v>251</v>
      </c>
      <c r="P12" s="169"/>
      <c r="Q12" s="46" t="s">
        <v>252</v>
      </c>
      <c r="R12" s="169"/>
      <c r="S12" s="291" t="s">
        <v>175</v>
      </c>
      <c r="T12" s="125"/>
      <c r="U12" s="131"/>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row>
    <row r="13" spans="2:152" s="14" customFormat="1" ht="11.25">
      <c r="B13" s="170"/>
      <c r="C13" s="71"/>
      <c r="D13" s="71"/>
      <c r="E13" s="171"/>
      <c r="F13" s="180"/>
      <c r="G13" s="149">
        <f>SUM(G11:G12)</f>
        <v>8880</v>
      </c>
      <c r="H13" s="152"/>
      <c r="I13" s="152"/>
      <c r="J13" s="152"/>
      <c r="K13" s="152"/>
      <c r="L13" s="152"/>
      <c r="M13" s="172"/>
      <c r="N13" s="152"/>
      <c r="O13" s="152"/>
      <c r="P13" s="152"/>
      <c r="Q13" s="173"/>
      <c r="R13" s="152"/>
      <c r="S13" s="71"/>
      <c r="T13" s="180"/>
      <c r="U13" s="71"/>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row>
    <row r="14" spans="2:152" s="14" customFormat="1" ht="33.75">
      <c r="B14" s="51" t="s">
        <v>254</v>
      </c>
      <c r="C14" s="71"/>
      <c r="D14" s="71"/>
      <c r="E14" s="171" t="s">
        <v>255</v>
      </c>
      <c r="F14" s="180" t="s">
        <v>256</v>
      </c>
      <c r="G14" s="132">
        <v>1560</v>
      </c>
      <c r="H14" s="152"/>
      <c r="I14" s="152"/>
      <c r="J14" s="152"/>
      <c r="K14" s="152"/>
      <c r="L14" s="152"/>
      <c r="M14" s="172"/>
      <c r="N14" s="152"/>
      <c r="O14" s="45" t="s">
        <v>257</v>
      </c>
      <c r="P14" s="152"/>
      <c r="Q14" s="51" t="s">
        <v>258</v>
      </c>
      <c r="R14" s="152"/>
      <c r="S14" s="71" t="s">
        <v>259</v>
      </c>
      <c r="T14" s="180"/>
      <c r="U14" s="71" t="s">
        <v>260</v>
      </c>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row>
    <row r="15" spans="1:152" s="14" customFormat="1" ht="73.5" customHeight="1" thickBot="1">
      <c r="A15" s="159">
        <v>6</v>
      </c>
      <c r="B15" s="51" t="s">
        <v>210</v>
      </c>
      <c r="C15" s="53" t="s">
        <v>211</v>
      </c>
      <c r="D15" s="45"/>
      <c r="E15" s="48" t="s">
        <v>172</v>
      </c>
      <c r="F15" s="47" t="s">
        <v>226</v>
      </c>
      <c r="G15" s="108">
        <v>1829.62</v>
      </c>
      <c r="H15" s="45">
        <v>1.8</v>
      </c>
      <c r="I15" s="45"/>
      <c r="J15" s="45"/>
      <c r="K15" s="45"/>
      <c r="L15" s="160"/>
      <c r="M15" s="45"/>
      <c r="N15" s="45"/>
      <c r="O15" s="51" t="s">
        <v>296</v>
      </c>
      <c r="P15" s="45"/>
      <c r="Q15" s="51" t="s">
        <v>213</v>
      </c>
      <c r="R15" s="158"/>
      <c r="S15" s="51" t="s">
        <v>212</v>
      </c>
      <c r="T15" s="53" t="s">
        <v>214</v>
      </c>
      <c r="U15" s="51" t="s">
        <v>297</v>
      </c>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row>
    <row r="16" spans="2:152" s="14" customFormat="1" ht="12" thickBot="1">
      <c r="B16" s="163" t="s">
        <v>165</v>
      </c>
      <c r="C16" s="77"/>
      <c r="D16" s="77"/>
      <c r="E16" s="241"/>
      <c r="F16" s="245"/>
      <c r="G16" s="164">
        <f>G15+G14+G13</f>
        <v>12269.619999999999</v>
      </c>
      <c r="H16" s="175"/>
      <c r="I16" s="175"/>
      <c r="J16" s="175"/>
      <c r="K16" s="175"/>
      <c r="L16" s="175"/>
      <c r="M16" s="176"/>
      <c r="N16" s="175"/>
      <c r="O16" s="80"/>
      <c r="P16" s="80"/>
      <c r="Q16" s="240"/>
      <c r="R16" s="80"/>
      <c r="S16" s="77"/>
      <c r="T16" s="192"/>
      <c r="U16" s="80"/>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row>
    <row r="17" spans="2:152" s="14" customFormat="1" ht="11.25">
      <c r="B17" s="119" t="s">
        <v>280</v>
      </c>
      <c r="C17" s="122"/>
      <c r="D17" s="122"/>
      <c r="E17" s="124"/>
      <c r="F17" s="123"/>
      <c r="G17" s="150"/>
      <c r="H17" s="175"/>
      <c r="I17" s="175"/>
      <c r="J17" s="175"/>
      <c r="K17" s="175"/>
      <c r="L17" s="175"/>
      <c r="M17" s="176"/>
      <c r="N17" s="175"/>
      <c r="O17" s="175"/>
      <c r="P17" s="175"/>
      <c r="Q17" s="177"/>
      <c r="R17" s="175"/>
      <c r="S17" s="122"/>
      <c r="T17" s="188"/>
      <c r="U17" s="175"/>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row>
    <row r="18" spans="2:152" s="128" customFormat="1" ht="23.25" thickBot="1">
      <c r="B18" s="127"/>
      <c r="C18" s="127"/>
      <c r="D18" s="127"/>
      <c r="E18" s="186" t="s">
        <v>250</v>
      </c>
      <c r="F18" s="125" t="s">
        <v>256</v>
      </c>
      <c r="G18" s="178">
        <v>8460</v>
      </c>
      <c r="H18" s="127"/>
      <c r="I18" s="127"/>
      <c r="J18" s="127"/>
      <c r="K18" s="127"/>
      <c r="L18" s="127"/>
      <c r="M18" s="127"/>
      <c r="N18" s="127"/>
      <c r="O18" s="51" t="s">
        <v>261</v>
      </c>
      <c r="P18" s="127"/>
      <c r="Q18" s="51" t="s">
        <v>262</v>
      </c>
      <c r="R18" s="127"/>
      <c r="S18" s="135" t="s">
        <v>175</v>
      </c>
      <c r="T18" s="47"/>
      <c r="U18" s="4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row>
    <row r="19" spans="2:152" s="128" customFormat="1" ht="18" customHeight="1" thickBot="1">
      <c r="B19" s="120" t="s">
        <v>281</v>
      </c>
      <c r="C19" s="129"/>
      <c r="D19" s="129"/>
      <c r="E19" s="129"/>
      <c r="F19" s="248"/>
      <c r="G19" s="121">
        <f>G18+G16</f>
        <v>20729.62</v>
      </c>
      <c r="H19" s="129"/>
      <c r="I19" s="129"/>
      <c r="J19" s="129"/>
      <c r="K19" s="129"/>
      <c r="L19" s="129"/>
      <c r="M19" s="129"/>
      <c r="N19" s="129"/>
      <c r="O19" s="129"/>
      <c r="P19" s="129"/>
      <c r="Q19" s="129"/>
      <c r="R19" s="126"/>
      <c r="S19" s="130"/>
      <c r="T19" s="130"/>
      <c r="U19" s="12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row>
    <row r="20" spans="2:152" s="128" customFormat="1" ht="18" customHeight="1">
      <c r="B20" s="120"/>
      <c r="C20" s="129"/>
      <c r="D20" s="129"/>
      <c r="E20" s="129"/>
      <c r="F20" s="248"/>
      <c r="G20" s="303"/>
      <c r="H20" s="129"/>
      <c r="I20" s="129"/>
      <c r="J20" s="129"/>
      <c r="K20" s="129"/>
      <c r="L20" s="129"/>
      <c r="M20" s="129"/>
      <c r="N20" s="129"/>
      <c r="O20" s="129"/>
      <c r="P20" s="129"/>
      <c r="Q20" s="129"/>
      <c r="R20" s="126"/>
      <c r="S20" s="130"/>
      <c r="T20" s="130"/>
      <c r="U20" s="12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row>
    <row r="21" spans="1:7" ht="15" customHeight="1">
      <c r="A21" s="16"/>
      <c r="B21" s="32" t="s">
        <v>180</v>
      </c>
      <c r="G21" s="87"/>
    </row>
    <row r="22" spans="1:21" ht="45" customHeight="1">
      <c r="A22" s="45"/>
      <c r="B22" s="110" t="s">
        <v>181</v>
      </c>
      <c r="C22" s="107" t="s">
        <v>182</v>
      </c>
      <c r="D22" s="107"/>
      <c r="E22" s="161" t="s">
        <v>172</v>
      </c>
      <c r="F22" s="151" t="s">
        <v>134</v>
      </c>
      <c r="G22" s="147">
        <v>10212.44</v>
      </c>
      <c r="H22" s="107"/>
      <c r="I22" s="107"/>
      <c r="J22" s="107"/>
      <c r="K22" s="107"/>
      <c r="L22" s="107"/>
      <c r="M22" s="107"/>
      <c r="N22" s="107">
        <v>2287.56</v>
      </c>
      <c r="O22" s="110" t="s">
        <v>183</v>
      </c>
      <c r="P22" s="107"/>
      <c r="Q22" s="110" t="s">
        <v>133</v>
      </c>
      <c r="R22" s="179" t="s">
        <v>132</v>
      </c>
      <c r="S22" s="110" t="s">
        <v>184</v>
      </c>
      <c r="T22" s="106"/>
      <c r="U22" s="110" t="s">
        <v>302</v>
      </c>
    </row>
    <row r="23" spans="2:152" s="14" customFormat="1" ht="22.5">
      <c r="B23" s="12"/>
      <c r="C23" s="131"/>
      <c r="D23" s="131"/>
      <c r="E23" s="131"/>
      <c r="F23" s="47" t="s">
        <v>134</v>
      </c>
      <c r="G23" s="158">
        <v>3229</v>
      </c>
      <c r="H23" s="45"/>
      <c r="I23" s="45"/>
      <c r="J23" s="45"/>
      <c r="K23" s="45"/>
      <c r="L23" s="45"/>
      <c r="M23" s="45"/>
      <c r="N23" s="45"/>
      <c r="O23" s="51" t="s">
        <v>185</v>
      </c>
      <c r="P23" s="51"/>
      <c r="Q23" s="51" t="s">
        <v>133</v>
      </c>
      <c r="R23" s="51" t="s">
        <v>186</v>
      </c>
      <c r="S23" s="51" t="s">
        <v>114</v>
      </c>
      <c r="T23" s="47"/>
      <c r="U23" s="51"/>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row>
    <row r="24" spans="2:152" s="14" customFormat="1" ht="22.5">
      <c r="B24" s="12"/>
      <c r="C24" s="131"/>
      <c r="D24" s="131"/>
      <c r="E24" s="131"/>
      <c r="F24" s="47" t="s">
        <v>134</v>
      </c>
      <c r="G24" s="172">
        <v>1019.01</v>
      </c>
      <c r="H24" s="152"/>
      <c r="I24" s="152"/>
      <c r="J24" s="152"/>
      <c r="K24" s="152"/>
      <c r="L24" s="152"/>
      <c r="M24" s="152"/>
      <c r="N24" s="152"/>
      <c r="O24" s="51" t="s">
        <v>263</v>
      </c>
      <c r="P24" s="71"/>
      <c r="Q24" s="51" t="s">
        <v>264</v>
      </c>
      <c r="R24" s="71"/>
      <c r="S24" s="45" t="s">
        <v>265</v>
      </c>
      <c r="T24" s="180"/>
      <c r="U24" s="71"/>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row>
    <row r="25" spans="2:152" s="14" customFormat="1" ht="11.25">
      <c r="B25" s="71"/>
      <c r="C25" s="152"/>
      <c r="D25" s="152"/>
      <c r="E25" s="152"/>
      <c r="F25" s="180"/>
      <c r="G25" s="153">
        <f>SUM(G22:G24)</f>
        <v>14460.45</v>
      </c>
      <c r="H25" s="152"/>
      <c r="I25" s="152"/>
      <c r="J25" s="152"/>
      <c r="K25" s="152"/>
      <c r="L25" s="152"/>
      <c r="M25" s="152"/>
      <c r="N25" s="152"/>
      <c r="O25" s="152"/>
      <c r="P25" s="71"/>
      <c r="Q25" s="71"/>
      <c r="R25" s="71"/>
      <c r="S25" s="71"/>
      <c r="T25" s="180"/>
      <c r="U25" s="71"/>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row>
    <row r="26" spans="2:152" s="14" customFormat="1" ht="22.5">
      <c r="B26" s="51" t="s">
        <v>266</v>
      </c>
      <c r="C26" s="45"/>
      <c r="D26" s="45"/>
      <c r="E26" s="53" t="s">
        <v>172</v>
      </c>
      <c r="F26" s="47" t="s">
        <v>134</v>
      </c>
      <c r="G26" s="158">
        <v>5654.59</v>
      </c>
      <c r="H26" s="45"/>
      <c r="I26" s="45"/>
      <c r="J26" s="45"/>
      <c r="K26" s="45"/>
      <c r="L26" s="45"/>
      <c r="M26" s="45"/>
      <c r="N26" s="45"/>
      <c r="O26" s="51" t="s">
        <v>251</v>
      </c>
      <c r="P26" s="51"/>
      <c r="Q26" s="51" t="s">
        <v>267</v>
      </c>
      <c r="R26" s="51"/>
      <c r="S26" s="51" t="s">
        <v>298</v>
      </c>
      <c r="T26" s="47"/>
      <c r="U26" s="51" t="s">
        <v>299</v>
      </c>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row>
    <row r="27" spans="2:152" s="14" customFormat="1" ht="33.75">
      <c r="B27" s="51" t="s">
        <v>268</v>
      </c>
      <c r="C27" s="45"/>
      <c r="D27" s="45"/>
      <c r="E27" s="45"/>
      <c r="F27" s="47" t="s">
        <v>134</v>
      </c>
      <c r="G27" s="158">
        <v>5775</v>
      </c>
      <c r="H27" s="45"/>
      <c r="I27" s="45"/>
      <c r="J27" s="45"/>
      <c r="K27" s="45"/>
      <c r="L27" s="45"/>
      <c r="M27" s="45"/>
      <c r="N27" s="45"/>
      <c r="O27" s="51" t="s">
        <v>269</v>
      </c>
      <c r="P27" s="51"/>
      <c r="Q27" s="51" t="s">
        <v>300</v>
      </c>
      <c r="R27" s="51"/>
      <c r="S27" s="51" t="s">
        <v>270</v>
      </c>
      <c r="T27" s="47"/>
      <c r="U27" s="51"/>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row>
    <row r="28" spans="2:152" s="14" customFormat="1" ht="11.25">
      <c r="B28" s="294" t="s">
        <v>165</v>
      </c>
      <c r="C28" s="80"/>
      <c r="D28" s="80"/>
      <c r="E28" s="80"/>
      <c r="F28" s="245"/>
      <c r="G28" s="293">
        <f>G26+G25+G27</f>
        <v>25890.04</v>
      </c>
      <c r="H28" s="80"/>
      <c r="I28" s="80"/>
      <c r="J28" s="80"/>
      <c r="K28" s="80"/>
      <c r="L28" s="80"/>
      <c r="M28" s="80"/>
      <c r="N28" s="80"/>
      <c r="O28" s="77"/>
      <c r="P28" s="77"/>
      <c r="Q28" s="77"/>
      <c r="R28" s="77"/>
      <c r="S28" s="77"/>
      <c r="T28" s="245"/>
      <c r="U28" s="77"/>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row>
    <row r="29" spans="2:152" s="14" customFormat="1" ht="11.25">
      <c r="B29" s="119" t="s">
        <v>276</v>
      </c>
      <c r="C29" s="80"/>
      <c r="D29" s="80"/>
      <c r="E29" s="80"/>
      <c r="F29" s="245"/>
      <c r="G29" s="293"/>
      <c r="H29" s="80"/>
      <c r="I29" s="80"/>
      <c r="J29" s="80"/>
      <c r="K29" s="80"/>
      <c r="L29" s="80"/>
      <c r="M29" s="80"/>
      <c r="N29" s="80"/>
      <c r="O29" s="77"/>
      <c r="P29" s="77"/>
      <c r="Q29" s="77"/>
      <c r="R29" s="77"/>
      <c r="S29" s="77"/>
      <c r="T29" s="245"/>
      <c r="U29" s="77"/>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row>
    <row r="30" spans="2:152" s="128" customFormat="1" ht="22.5">
      <c r="B30" s="127"/>
      <c r="C30" s="127"/>
      <c r="D30" s="127"/>
      <c r="E30" s="186" t="s">
        <v>250</v>
      </c>
      <c r="F30" s="125" t="s">
        <v>256</v>
      </c>
      <c r="G30" s="178">
        <v>50000</v>
      </c>
      <c r="H30" s="127"/>
      <c r="I30" s="127"/>
      <c r="J30" s="127"/>
      <c r="K30" s="127"/>
      <c r="L30" s="127"/>
      <c r="M30" s="127"/>
      <c r="N30" s="127"/>
      <c r="O30" s="51" t="s">
        <v>261</v>
      </c>
      <c r="P30" s="127"/>
      <c r="Q30" s="51" t="s">
        <v>262</v>
      </c>
      <c r="R30" s="127"/>
      <c r="S30" s="135" t="s">
        <v>277</v>
      </c>
      <c r="T30" s="47"/>
      <c r="U30" s="46" t="s">
        <v>301</v>
      </c>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row>
    <row r="31" spans="2:152" s="14" customFormat="1" ht="11.25">
      <c r="B31" s="119" t="s">
        <v>278</v>
      </c>
      <c r="C31" s="80"/>
      <c r="D31" s="80"/>
      <c r="E31" s="80"/>
      <c r="F31" s="245"/>
      <c r="G31" s="293">
        <f>G30+G28</f>
        <v>75890.04000000001</v>
      </c>
      <c r="H31" s="80"/>
      <c r="I31" s="80"/>
      <c r="J31" s="80"/>
      <c r="K31" s="80"/>
      <c r="L31" s="80"/>
      <c r="M31" s="80"/>
      <c r="N31" s="80"/>
      <c r="O31" s="77"/>
      <c r="P31" s="77"/>
      <c r="Q31" s="77"/>
      <c r="R31" s="77"/>
      <c r="S31" s="77"/>
      <c r="T31" s="245"/>
      <c r="U31" s="77"/>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row>
    <row r="32" spans="2:152" s="14" customFormat="1" ht="11.25">
      <c r="B32" s="119"/>
      <c r="C32" s="80"/>
      <c r="D32" s="80"/>
      <c r="E32" s="80"/>
      <c r="F32" s="245"/>
      <c r="G32" s="293"/>
      <c r="H32" s="80"/>
      <c r="I32" s="80"/>
      <c r="J32" s="80"/>
      <c r="K32" s="80"/>
      <c r="L32" s="80"/>
      <c r="M32" s="80"/>
      <c r="N32" s="80"/>
      <c r="O32" s="77"/>
      <c r="P32" s="77"/>
      <c r="Q32" s="77"/>
      <c r="R32" s="77"/>
      <c r="S32" s="77"/>
      <c r="T32" s="245"/>
      <c r="U32" s="77"/>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row>
    <row r="33" spans="1:15" ht="11.25">
      <c r="A33" s="16"/>
      <c r="B33" s="119" t="s">
        <v>203</v>
      </c>
      <c r="O33" s="134"/>
    </row>
    <row r="34" spans="2:152" s="154" customFormat="1" ht="33.75">
      <c r="B34" s="155" t="s">
        <v>204</v>
      </c>
      <c r="C34" s="156" t="s">
        <v>205</v>
      </c>
      <c r="D34" s="105"/>
      <c r="E34" s="186" t="s">
        <v>250</v>
      </c>
      <c r="F34" s="157" t="s">
        <v>206</v>
      </c>
      <c r="G34" s="158">
        <v>50000</v>
      </c>
      <c r="H34" s="105"/>
      <c r="I34" s="105"/>
      <c r="J34" s="105"/>
      <c r="K34" s="105"/>
      <c r="L34" s="105"/>
      <c r="M34" s="105"/>
      <c r="N34" s="105"/>
      <c r="O34" s="155" t="s">
        <v>207</v>
      </c>
      <c r="P34" s="105"/>
      <c r="Q34" s="155" t="s">
        <v>208</v>
      </c>
      <c r="R34" s="105"/>
      <c r="S34" s="105" t="s">
        <v>209</v>
      </c>
      <c r="T34" s="156"/>
      <c r="U34" s="155" t="s">
        <v>215</v>
      </c>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row>
    <row r="35" spans="1:15" ht="11.25">
      <c r="A35" s="16"/>
      <c r="B35" s="119" t="s">
        <v>165</v>
      </c>
      <c r="G35" s="162">
        <f>SUM(G34)</f>
        <v>50000</v>
      </c>
      <c r="O35" s="134"/>
    </row>
    <row r="36" spans="1:15" ht="11.25">
      <c r="A36" s="16"/>
      <c r="B36" s="119"/>
      <c r="O36" s="134"/>
    </row>
    <row r="37" spans="1:7" ht="11.25">
      <c r="A37" s="16"/>
      <c r="B37" s="32" t="s">
        <v>109</v>
      </c>
      <c r="G37" s="87"/>
    </row>
    <row r="38" spans="2:152" s="14" customFormat="1" ht="59.25" customHeight="1">
      <c r="B38" s="13" t="s">
        <v>103</v>
      </c>
      <c r="C38" s="106" t="s">
        <v>104</v>
      </c>
      <c r="D38" s="107"/>
      <c r="E38" s="107"/>
      <c r="F38" s="106"/>
      <c r="G38" s="297">
        <v>6250</v>
      </c>
      <c r="H38" s="107"/>
      <c r="I38" s="107"/>
      <c r="J38" s="107"/>
      <c r="K38" s="109"/>
      <c r="L38" s="109"/>
      <c r="M38" s="107"/>
      <c r="N38" s="107"/>
      <c r="O38" s="110" t="s">
        <v>105</v>
      </c>
      <c r="P38" s="107"/>
      <c r="Q38" s="110" t="s">
        <v>111</v>
      </c>
      <c r="R38" s="107"/>
      <c r="S38" s="110" t="s">
        <v>114</v>
      </c>
      <c r="T38" s="106" t="s">
        <v>171</v>
      </c>
      <c r="U38" s="110" t="s">
        <v>216</v>
      </c>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row>
    <row r="39" spans="1:21" ht="36" customHeight="1">
      <c r="A39" s="16"/>
      <c r="B39" s="111"/>
      <c r="C39" s="67"/>
      <c r="D39" s="67"/>
      <c r="E39" s="67"/>
      <c r="F39" s="189"/>
      <c r="G39" s="298">
        <v>200</v>
      </c>
      <c r="H39" s="67"/>
      <c r="I39" s="67"/>
      <c r="J39" s="67"/>
      <c r="K39" s="68"/>
      <c r="L39" s="68"/>
      <c r="M39" s="67"/>
      <c r="N39" s="67"/>
      <c r="O39" s="12" t="s">
        <v>106</v>
      </c>
      <c r="P39" s="67"/>
      <c r="Q39" s="12" t="s">
        <v>112</v>
      </c>
      <c r="R39" s="67"/>
      <c r="S39" s="12" t="s">
        <v>114</v>
      </c>
      <c r="T39" s="189"/>
      <c r="U39" s="67"/>
    </row>
    <row r="40" spans="1:21" ht="23.25" customHeight="1">
      <c r="A40" s="16"/>
      <c r="B40" s="67"/>
      <c r="C40" s="67"/>
      <c r="D40" s="67"/>
      <c r="E40" s="67"/>
      <c r="F40" s="189"/>
      <c r="G40" s="299">
        <v>11000</v>
      </c>
      <c r="H40" s="67"/>
      <c r="I40" s="67"/>
      <c r="J40" s="67"/>
      <c r="K40" s="68"/>
      <c r="L40" s="68"/>
      <c r="M40" s="67"/>
      <c r="N40" s="67"/>
      <c r="O40" s="112" t="s">
        <v>107</v>
      </c>
      <c r="P40" s="67"/>
      <c r="Q40" s="112" t="s">
        <v>113</v>
      </c>
      <c r="R40" s="67"/>
      <c r="S40" s="12" t="s">
        <v>114</v>
      </c>
      <c r="T40" s="189"/>
      <c r="U40" s="67"/>
    </row>
    <row r="41" spans="1:21" ht="50.25" customHeight="1">
      <c r="A41" s="16"/>
      <c r="B41" s="131"/>
      <c r="C41" s="131"/>
      <c r="D41" s="131"/>
      <c r="E41" s="131"/>
      <c r="F41" s="190"/>
      <c r="G41" s="299">
        <v>150000</v>
      </c>
      <c r="H41" s="131"/>
      <c r="I41" s="131"/>
      <c r="J41" s="131"/>
      <c r="K41" s="137"/>
      <c r="L41" s="137"/>
      <c r="M41" s="131"/>
      <c r="N41" s="131"/>
      <c r="O41" s="112" t="s">
        <v>108</v>
      </c>
      <c r="P41" s="131"/>
      <c r="Q41" s="12" t="s">
        <v>110</v>
      </c>
      <c r="R41" s="131"/>
      <c r="S41" s="12" t="s">
        <v>115</v>
      </c>
      <c r="T41" s="189"/>
      <c r="U41" s="67"/>
    </row>
    <row r="42" spans="2:152" s="14" customFormat="1" ht="21.75" customHeight="1">
      <c r="B42" s="131"/>
      <c r="C42" s="131"/>
      <c r="D42" s="131"/>
      <c r="E42" s="131"/>
      <c r="F42" s="165"/>
      <c r="G42" s="299">
        <v>3088</v>
      </c>
      <c r="H42" s="131"/>
      <c r="I42" s="131"/>
      <c r="J42" s="131"/>
      <c r="K42" s="131"/>
      <c r="L42" s="131"/>
      <c r="M42" s="131"/>
      <c r="N42" s="131"/>
      <c r="O42" s="112" t="s">
        <v>116</v>
      </c>
      <c r="P42" s="133" t="s">
        <v>123</v>
      </c>
      <c r="Q42" s="112" t="s">
        <v>117</v>
      </c>
      <c r="R42" s="12" t="s">
        <v>114</v>
      </c>
      <c r="S42" s="12" t="s">
        <v>114</v>
      </c>
      <c r="T42" s="190"/>
      <c r="U42" s="131"/>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row>
    <row r="43" spans="2:152" s="14" customFormat="1" ht="30.75" customHeight="1">
      <c r="B43" s="131"/>
      <c r="C43" s="131"/>
      <c r="D43" s="131"/>
      <c r="E43" s="131"/>
      <c r="F43" s="165"/>
      <c r="G43" s="299">
        <v>1732.5</v>
      </c>
      <c r="H43" s="131"/>
      <c r="I43" s="131"/>
      <c r="J43" s="131"/>
      <c r="K43" s="131"/>
      <c r="L43" s="131"/>
      <c r="M43" s="131"/>
      <c r="N43" s="131"/>
      <c r="O43" s="112" t="s">
        <v>124</v>
      </c>
      <c r="P43" s="131" t="s">
        <v>125</v>
      </c>
      <c r="Q43" s="112" t="s">
        <v>126</v>
      </c>
      <c r="R43" s="12" t="s">
        <v>114</v>
      </c>
      <c r="S43" s="12" t="s">
        <v>114</v>
      </c>
      <c r="T43" s="190"/>
      <c r="U43" s="131"/>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row>
    <row r="44" spans="2:152" s="14" customFormat="1" ht="30.75" customHeight="1">
      <c r="B44" s="131"/>
      <c r="C44" s="131"/>
      <c r="D44" s="131"/>
      <c r="E44" s="131"/>
      <c r="F44" s="190"/>
      <c r="G44" s="299">
        <v>33512</v>
      </c>
      <c r="H44" s="131"/>
      <c r="I44" s="131"/>
      <c r="J44" s="131"/>
      <c r="K44" s="131"/>
      <c r="L44" s="131"/>
      <c r="M44" s="131"/>
      <c r="N44" s="131"/>
      <c r="O44" s="67" t="s">
        <v>127</v>
      </c>
      <c r="P44" s="12" t="s">
        <v>187</v>
      </c>
      <c r="Q44" s="181" t="s">
        <v>129</v>
      </c>
      <c r="R44" s="131" t="s">
        <v>114</v>
      </c>
      <c r="S44" s="12" t="s">
        <v>114</v>
      </c>
      <c r="T44" s="190"/>
      <c r="U44" s="131"/>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row>
    <row r="45" spans="2:152" s="14" customFormat="1" ht="31.5" customHeight="1">
      <c r="B45" s="131"/>
      <c r="C45" s="131"/>
      <c r="D45" s="131"/>
      <c r="E45" s="131"/>
      <c r="F45" s="165"/>
      <c r="G45" s="299">
        <v>1623</v>
      </c>
      <c r="H45" s="131"/>
      <c r="I45" s="131"/>
      <c r="J45" s="131"/>
      <c r="K45" s="131"/>
      <c r="L45" s="131"/>
      <c r="M45" s="131"/>
      <c r="N45" s="131"/>
      <c r="O45" s="112" t="s">
        <v>128</v>
      </c>
      <c r="P45" s="12" t="s">
        <v>188</v>
      </c>
      <c r="Q45" s="112" t="s">
        <v>130</v>
      </c>
      <c r="R45" s="12" t="s">
        <v>189</v>
      </c>
      <c r="S45" s="12" t="s">
        <v>114</v>
      </c>
      <c r="T45" s="165"/>
      <c r="U45" s="131"/>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row>
    <row r="46" spans="2:152" s="14" customFormat="1" ht="31.5" customHeight="1">
      <c r="B46" s="131"/>
      <c r="C46" s="131"/>
      <c r="D46" s="131"/>
      <c r="E46" s="131"/>
      <c r="F46" s="165"/>
      <c r="G46" s="299">
        <v>2150</v>
      </c>
      <c r="H46" s="131"/>
      <c r="I46" s="131"/>
      <c r="J46" s="131"/>
      <c r="K46" s="131"/>
      <c r="L46" s="131"/>
      <c r="M46" s="131"/>
      <c r="N46" s="131"/>
      <c r="O46" s="112" t="s">
        <v>190</v>
      </c>
      <c r="P46" s="12" t="s">
        <v>191</v>
      </c>
      <c r="Q46" s="112" t="s">
        <v>112</v>
      </c>
      <c r="R46" s="12" t="s">
        <v>189</v>
      </c>
      <c r="S46" s="12" t="s">
        <v>114</v>
      </c>
      <c r="T46" s="165"/>
      <c r="U46" s="131"/>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row>
    <row r="47" spans="2:152" s="14" customFormat="1" ht="33.75" customHeight="1">
      <c r="B47" s="131"/>
      <c r="C47" s="131"/>
      <c r="D47" s="131"/>
      <c r="E47" s="131"/>
      <c r="F47" s="165"/>
      <c r="G47" s="299">
        <v>24626</v>
      </c>
      <c r="H47" s="131"/>
      <c r="I47" s="131"/>
      <c r="J47" s="131"/>
      <c r="K47" s="131"/>
      <c r="L47" s="131"/>
      <c r="M47" s="131"/>
      <c r="N47" s="131"/>
      <c r="O47" s="112" t="s">
        <v>192</v>
      </c>
      <c r="P47" s="12" t="s">
        <v>136</v>
      </c>
      <c r="Q47" s="112" t="s">
        <v>193</v>
      </c>
      <c r="R47" s="12" t="s">
        <v>114</v>
      </c>
      <c r="S47" s="12" t="s">
        <v>114</v>
      </c>
      <c r="T47" s="165"/>
      <c r="U47" s="131"/>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row>
    <row r="48" spans="2:152" s="14" customFormat="1" ht="29.25" customHeight="1">
      <c r="B48" s="131"/>
      <c r="C48" s="131"/>
      <c r="D48" s="131"/>
      <c r="E48" s="131"/>
      <c r="F48" s="165"/>
      <c r="G48" s="299">
        <v>8776</v>
      </c>
      <c r="H48" s="131"/>
      <c r="I48" s="131"/>
      <c r="J48" s="131"/>
      <c r="K48" s="131"/>
      <c r="L48" s="131"/>
      <c r="M48" s="131"/>
      <c r="N48" s="131"/>
      <c r="O48" s="112" t="s">
        <v>194</v>
      </c>
      <c r="P48" s="12" t="s">
        <v>195</v>
      </c>
      <c r="Q48" s="112" t="s">
        <v>196</v>
      </c>
      <c r="R48" s="12" t="s">
        <v>114</v>
      </c>
      <c r="S48" s="12" t="s">
        <v>114</v>
      </c>
      <c r="T48" s="165"/>
      <c r="U48" s="131"/>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row>
    <row r="49" spans="2:152" s="14" customFormat="1" ht="32.25" customHeight="1">
      <c r="B49" s="131"/>
      <c r="C49" s="131"/>
      <c r="D49" s="131"/>
      <c r="E49" s="131"/>
      <c r="F49" s="165"/>
      <c r="G49" s="299">
        <v>33512</v>
      </c>
      <c r="H49" s="131"/>
      <c r="I49" s="131"/>
      <c r="J49" s="131"/>
      <c r="K49" s="131"/>
      <c r="L49" s="131"/>
      <c r="M49" s="131"/>
      <c r="N49" s="131"/>
      <c r="O49" s="295" t="s">
        <v>201</v>
      </c>
      <c r="P49" s="12" t="s">
        <v>195</v>
      </c>
      <c r="Q49" s="295" t="s">
        <v>202</v>
      </c>
      <c r="R49" s="12" t="s">
        <v>197</v>
      </c>
      <c r="S49" s="12" t="s">
        <v>114</v>
      </c>
      <c r="T49" s="165"/>
      <c r="U49" s="131"/>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row>
    <row r="50" spans="2:152" s="14" customFormat="1" ht="31.5" customHeight="1">
      <c r="B50" s="131"/>
      <c r="C50" s="131"/>
      <c r="D50" s="131"/>
      <c r="E50" s="131"/>
      <c r="F50" s="165"/>
      <c r="G50" s="300">
        <v>60000</v>
      </c>
      <c r="H50" s="131"/>
      <c r="I50" s="131"/>
      <c r="J50" s="131"/>
      <c r="K50" s="131"/>
      <c r="L50" s="131"/>
      <c r="M50" s="131"/>
      <c r="N50" s="131"/>
      <c r="O50" s="134" t="s">
        <v>271</v>
      </c>
      <c r="P50" s="12" t="s">
        <v>198</v>
      </c>
      <c r="Q50" s="301" t="s">
        <v>273</v>
      </c>
      <c r="R50" s="12" t="s">
        <v>114</v>
      </c>
      <c r="S50" s="12" t="s">
        <v>114</v>
      </c>
      <c r="T50" s="165"/>
      <c r="U50" s="131"/>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row>
    <row r="51" spans="2:152" s="14" customFormat="1" ht="29.25" customHeight="1">
      <c r="B51" s="131"/>
      <c r="C51" s="131"/>
      <c r="D51" s="131"/>
      <c r="E51" s="131"/>
      <c r="F51" s="249"/>
      <c r="G51" s="300">
        <v>6493</v>
      </c>
      <c r="H51" s="131"/>
      <c r="I51" s="131"/>
      <c r="J51" s="131"/>
      <c r="K51" s="131"/>
      <c r="L51" s="131"/>
      <c r="M51" s="131"/>
      <c r="N51" s="131"/>
      <c r="O51" s="134" t="s">
        <v>128</v>
      </c>
      <c r="P51" s="174" t="s">
        <v>199</v>
      </c>
      <c r="Q51" s="301" t="s">
        <v>274</v>
      </c>
      <c r="R51" s="174" t="s">
        <v>114</v>
      </c>
      <c r="S51" s="12" t="s">
        <v>114</v>
      </c>
      <c r="T51" s="190"/>
      <c r="U51" s="131"/>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row>
    <row r="52" spans="2:152" s="14" customFormat="1" ht="26.25" customHeight="1">
      <c r="B52" s="131"/>
      <c r="C52" s="131"/>
      <c r="D52" s="131"/>
      <c r="E52" s="131"/>
      <c r="F52" s="249"/>
      <c r="G52" s="296">
        <v>182322</v>
      </c>
      <c r="H52" s="131"/>
      <c r="I52" s="131"/>
      <c r="J52" s="131"/>
      <c r="K52" s="131"/>
      <c r="L52" s="131"/>
      <c r="M52" s="131"/>
      <c r="N52" s="131"/>
      <c r="O52" s="12" t="s">
        <v>272</v>
      </c>
      <c r="P52" s="174" t="s">
        <v>200</v>
      </c>
      <c r="Q52" s="12" t="s">
        <v>275</v>
      </c>
      <c r="R52" s="174" t="s">
        <v>114</v>
      </c>
      <c r="S52" s="12" t="s">
        <v>114</v>
      </c>
      <c r="T52" s="190"/>
      <c r="U52" s="131"/>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row>
    <row r="53" spans="2:152" s="14" customFormat="1" ht="27.75" customHeight="1" thickBot="1">
      <c r="B53" s="152"/>
      <c r="C53" s="152"/>
      <c r="D53" s="152"/>
      <c r="E53" s="152"/>
      <c r="F53" s="250"/>
      <c r="G53" s="302"/>
      <c r="H53" s="152"/>
      <c r="I53" s="152"/>
      <c r="J53" s="152"/>
      <c r="K53" s="152"/>
      <c r="L53" s="152"/>
      <c r="M53" s="152"/>
      <c r="N53" s="152"/>
      <c r="O53" s="182"/>
      <c r="P53" s="71"/>
      <c r="Q53" s="182"/>
      <c r="R53" s="182"/>
      <c r="S53" s="71"/>
      <c r="T53" s="187"/>
      <c r="U53" s="152"/>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row>
    <row r="54" spans="1:21" ht="12" thickBot="1">
      <c r="A54" s="16"/>
      <c r="B54" s="119" t="s">
        <v>131</v>
      </c>
      <c r="C54" s="66"/>
      <c r="D54" s="66"/>
      <c r="E54" s="66"/>
      <c r="F54" s="191"/>
      <c r="G54" s="88">
        <f>SUM(G38:G53)</f>
        <v>525284.5</v>
      </c>
      <c r="H54" s="66"/>
      <c r="I54" s="66"/>
      <c r="J54" s="66"/>
      <c r="K54" s="44"/>
      <c r="L54" s="44"/>
      <c r="M54" s="66"/>
      <c r="N54" s="66"/>
      <c r="O54" s="134"/>
      <c r="P54" s="66"/>
      <c r="Q54" s="66"/>
      <c r="R54" s="66"/>
      <c r="S54" s="66"/>
      <c r="T54" s="191"/>
      <c r="U54" s="66"/>
    </row>
    <row r="55" spans="3:152" s="14" customFormat="1" ht="11.25">
      <c r="C55" s="119"/>
      <c r="D55" s="119"/>
      <c r="E55" s="119"/>
      <c r="F55" s="251"/>
      <c r="G55" s="87"/>
      <c r="H55" s="80"/>
      <c r="I55" s="80"/>
      <c r="J55" s="80"/>
      <c r="K55" s="113"/>
      <c r="L55" s="113"/>
      <c r="M55" s="80"/>
      <c r="N55" s="80"/>
      <c r="O55" s="134"/>
      <c r="P55" s="80"/>
      <c r="Q55" s="134"/>
      <c r="R55" s="80"/>
      <c r="S55" s="77"/>
      <c r="T55" s="192"/>
      <c r="U55" s="77"/>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row>
    <row r="56" spans="2:152" s="14" customFormat="1" ht="12" thickBot="1">
      <c r="B56" s="80"/>
      <c r="C56" s="80"/>
      <c r="D56" s="80"/>
      <c r="E56" s="80"/>
      <c r="F56" s="192"/>
      <c r="G56" s="136"/>
      <c r="H56" s="80"/>
      <c r="I56" s="80"/>
      <c r="J56" s="80"/>
      <c r="K56" s="113"/>
      <c r="L56" s="113"/>
      <c r="M56" s="80"/>
      <c r="N56" s="80"/>
      <c r="O56" s="134"/>
      <c r="P56" s="80"/>
      <c r="Q56" s="134"/>
      <c r="R56" s="80"/>
      <c r="S56" s="77"/>
      <c r="T56" s="192"/>
      <c r="U56" s="77"/>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row>
    <row r="57" spans="1:7" ht="12" thickBot="1">
      <c r="A57" s="16"/>
      <c r="B57" s="86" t="s">
        <v>50</v>
      </c>
      <c r="G57" s="88">
        <f>G54+G35+G31+G19+G16+G9+G6</f>
        <v>1022120.24</v>
      </c>
    </row>
    <row r="58" spans="1:2" ht="11.25">
      <c r="A58" s="16"/>
      <c r="B58" s="86"/>
    </row>
    <row r="59" ht="11.25">
      <c r="A59" s="16"/>
    </row>
    <row r="60" ht="11.25">
      <c r="A60" s="16"/>
    </row>
    <row r="61" ht="11.25">
      <c r="A61" s="16"/>
    </row>
    <row r="62" ht="11.25">
      <c r="A62" s="16"/>
    </row>
    <row r="63" ht="11.25">
      <c r="A63" s="16"/>
    </row>
    <row r="64" ht="11.25">
      <c r="A64" s="16"/>
    </row>
    <row r="65" ht="11.25">
      <c r="A65" s="16"/>
    </row>
    <row r="66" ht="11.25">
      <c r="A66" s="16"/>
    </row>
    <row r="67" ht="11.25">
      <c r="A67" s="16"/>
    </row>
    <row r="68" ht="11.25">
      <c r="A68" s="16"/>
    </row>
    <row r="69" ht="11.25">
      <c r="A69" s="16"/>
    </row>
    <row r="70" ht="11.25">
      <c r="A70" s="16"/>
    </row>
    <row r="71" ht="11.25">
      <c r="A71" s="16"/>
    </row>
    <row r="72" ht="11.25">
      <c r="A72" s="16"/>
    </row>
    <row r="73" ht="11.25">
      <c r="A73" s="16"/>
    </row>
    <row r="74" ht="11.25">
      <c r="A74" s="16"/>
    </row>
    <row r="75" ht="11.25">
      <c r="A75" s="16"/>
    </row>
    <row r="76" ht="11.25">
      <c r="A76" s="16"/>
    </row>
    <row r="77" ht="11.25">
      <c r="A77" s="16"/>
    </row>
    <row r="78" ht="11.25">
      <c r="A78" s="16"/>
    </row>
    <row r="79" ht="11.25">
      <c r="A79" s="16"/>
    </row>
    <row r="80" ht="11.25">
      <c r="A80" s="16"/>
    </row>
    <row r="81" ht="11.25">
      <c r="A81" s="16"/>
    </row>
    <row r="82" ht="11.25">
      <c r="A82" s="16"/>
    </row>
    <row r="83" ht="11.25">
      <c r="A83" s="16"/>
    </row>
    <row r="84" ht="11.25">
      <c r="A84" s="16"/>
    </row>
    <row r="85" ht="11.25">
      <c r="A85" s="16"/>
    </row>
    <row r="86" ht="11.25">
      <c r="A86" s="16"/>
    </row>
    <row r="87" ht="11.25">
      <c r="A87" s="16"/>
    </row>
    <row r="88" ht="11.25">
      <c r="A88" s="16"/>
    </row>
    <row r="89" ht="11.25">
      <c r="A89" s="16"/>
    </row>
    <row r="90" ht="11.25">
      <c r="A90" s="16"/>
    </row>
    <row r="91" ht="11.25">
      <c r="A91" s="16"/>
    </row>
    <row r="92" ht="11.25">
      <c r="A92" s="16"/>
    </row>
    <row r="93" ht="11.25">
      <c r="A93" s="16"/>
    </row>
    <row r="94" ht="11.25">
      <c r="A94" s="16"/>
    </row>
    <row r="95" ht="11.25">
      <c r="A95" s="16"/>
    </row>
    <row r="96" ht="11.25">
      <c r="A96" s="16"/>
    </row>
    <row r="97" ht="11.25">
      <c r="A97" s="16"/>
    </row>
    <row r="98" ht="11.25">
      <c r="A98" s="16"/>
    </row>
    <row r="99" ht="11.25">
      <c r="A99" s="16"/>
    </row>
    <row r="100" ht="11.25">
      <c r="A100" s="16"/>
    </row>
    <row r="101" ht="11.25">
      <c r="A101" s="16"/>
    </row>
    <row r="102" ht="11.25">
      <c r="A102" s="16"/>
    </row>
    <row r="103" ht="11.25">
      <c r="A103" s="16"/>
    </row>
    <row r="104" ht="11.25">
      <c r="A104" s="16"/>
    </row>
    <row r="105" ht="11.25">
      <c r="A105" s="16"/>
    </row>
    <row r="106" ht="11.25">
      <c r="A106" s="16"/>
    </row>
    <row r="107" ht="11.25">
      <c r="A107" s="16"/>
    </row>
    <row r="108" ht="11.25">
      <c r="A108" s="16"/>
    </row>
    <row r="109" ht="11.25">
      <c r="A109" s="16"/>
    </row>
    <row r="110" ht="11.25">
      <c r="A110" s="16"/>
    </row>
    <row r="111" ht="11.25">
      <c r="A111" s="16"/>
    </row>
    <row r="112" ht="11.25">
      <c r="A112" s="16"/>
    </row>
    <row r="113" ht="11.25">
      <c r="A113" s="16"/>
    </row>
    <row r="114" ht="11.25">
      <c r="A114" s="16"/>
    </row>
    <row r="115" ht="11.25">
      <c r="A115" s="16"/>
    </row>
    <row r="116" ht="11.25">
      <c r="A116" s="16"/>
    </row>
    <row r="117" ht="11.25">
      <c r="A117" s="16"/>
    </row>
    <row r="118" ht="11.25">
      <c r="A118" s="16"/>
    </row>
    <row r="119" ht="11.25">
      <c r="A119" s="16"/>
    </row>
    <row r="120" ht="11.25">
      <c r="A120" s="16"/>
    </row>
    <row r="121" ht="11.25">
      <c r="A121" s="16"/>
    </row>
    <row r="122" ht="11.25">
      <c r="A122" s="16"/>
    </row>
    <row r="123" ht="11.25">
      <c r="A123" s="16"/>
    </row>
    <row r="124" ht="11.25">
      <c r="A124" s="16"/>
    </row>
    <row r="125" ht="11.25">
      <c r="A125" s="16"/>
    </row>
    <row r="126" ht="11.25">
      <c r="A126" s="16"/>
    </row>
    <row r="127" ht="11.25">
      <c r="A127" s="16"/>
    </row>
    <row r="128" ht="11.25">
      <c r="A128" s="16"/>
    </row>
    <row r="129" ht="11.25">
      <c r="A129" s="16"/>
    </row>
    <row r="130" ht="11.25">
      <c r="A130" s="16"/>
    </row>
    <row r="131" ht="11.25">
      <c r="A131" s="16"/>
    </row>
    <row r="132" ht="11.25">
      <c r="A132" s="16"/>
    </row>
    <row r="133" ht="11.25">
      <c r="A133" s="16"/>
    </row>
    <row r="134" ht="11.25">
      <c r="A134" s="16"/>
    </row>
    <row r="135" ht="11.25">
      <c r="A135" s="16"/>
    </row>
    <row r="136" ht="11.25">
      <c r="A136" s="16"/>
    </row>
    <row r="137" ht="11.25">
      <c r="A137" s="16"/>
    </row>
    <row r="138" ht="11.25">
      <c r="A138" s="16"/>
    </row>
    <row r="139" ht="11.25">
      <c r="A139" s="16"/>
    </row>
    <row r="140" ht="11.25">
      <c r="A140" s="16"/>
    </row>
    <row r="141" ht="11.25">
      <c r="A141" s="16"/>
    </row>
    <row r="142" ht="11.25">
      <c r="A142" s="16"/>
    </row>
    <row r="143" ht="11.25">
      <c r="A143" s="16"/>
    </row>
    <row r="144" ht="11.25">
      <c r="A144" s="16"/>
    </row>
    <row r="145" ht="11.25">
      <c r="A145" s="16"/>
    </row>
    <row r="146" ht="11.25">
      <c r="A146" s="16"/>
    </row>
    <row r="147" ht="11.25">
      <c r="A147" s="16"/>
    </row>
    <row r="148" ht="11.25">
      <c r="A148" s="16"/>
    </row>
    <row r="149" ht="11.25">
      <c r="A149" s="16"/>
    </row>
    <row r="150" ht="11.25">
      <c r="A150" s="16"/>
    </row>
    <row r="151" ht="11.25">
      <c r="A151" s="16"/>
    </row>
    <row r="152" ht="11.25">
      <c r="A152" s="16"/>
    </row>
    <row r="153" ht="11.25">
      <c r="A153" s="16"/>
    </row>
    <row r="154" ht="11.25">
      <c r="A154" s="16"/>
    </row>
    <row r="155" ht="11.25">
      <c r="A155" s="16"/>
    </row>
    <row r="156" ht="11.25">
      <c r="A156" s="16"/>
    </row>
    <row r="157" ht="11.25">
      <c r="A157" s="16"/>
    </row>
    <row r="158" ht="11.25">
      <c r="A158" s="16"/>
    </row>
    <row r="159" ht="11.25">
      <c r="A159" s="16"/>
    </row>
    <row r="160" ht="11.25">
      <c r="A160" s="16"/>
    </row>
    <row r="161" ht="11.25">
      <c r="A161" s="16"/>
    </row>
    <row r="162" ht="11.25">
      <c r="A162" s="16"/>
    </row>
    <row r="163" ht="11.25">
      <c r="A163" s="16"/>
    </row>
    <row r="164" ht="11.25">
      <c r="A164" s="16"/>
    </row>
    <row r="165" ht="11.25">
      <c r="A165" s="16"/>
    </row>
    <row r="166" ht="11.25">
      <c r="A166" s="16"/>
    </row>
    <row r="167" ht="11.25">
      <c r="A167" s="16"/>
    </row>
    <row r="168" ht="11.25">
      <c r="A168" s="16"/>
    </row>
    <row r="169" ht="11.25">
      <c r="A169" s="16"/>
    </row>
    <row r="170" ht="11.25">
      <c r="A170" s="16"/>
    </row>
    <row r="171" ht="11.25">
      <c r="A171" s="16"/>
    </row>
    <row r="172" ht="11.25">
      <c r="A172" s="16"/>
    </row>
    <row r="173" ht="11.25">
      <c r="A173" s="16"/>
    </row>
    <row r="174" ht="11.25">
      <c r="A174" s="16"/>
    </row>
    <row r="175" ht="11.25">
      <c r="A175" s="16"/>
    </row>
    <row r="176" ht="11.25">
      <c r="A176" s="16"/>
    </row>
    <row r="177" ht="11.25">
      <c r="A177" s="16"/>
    </row>
    <row r="178" ht="11.25">
      <c r="A178" s="16"/>
    </row>
    <row r="179" ht="11.25">
      <c r="A179" s="16"/>
    </row>
    <row r="180" ht="11.25">
      <c r="A180" s="16"/>
    </row>
    <row r="181" ht="11.25">
      <c r="A181" s="16"/>
    </row>
    <row r="182" ht="11.25">
      <c r="A182" s="16"/>
    </row>
    <row r="183" ht="11.25">
      <c r="A183" s="16"/>
    </row>
    <row r="184" ht="11.25">
      <c r="A184" s="16"/>
    </row>
    <row r="185" ht="11.25">
      <c r="A185" s="16"/>
    </row>
    <row r="186" ht="11.25">
      <c r="A186" s="16"/>
    </row>
    <row r="187" ht="11.25">
      <c r="A187" s="16"/>
    </row>
    <row r="188" ht="11.25">
      <c r="A188" s="16"/>
    </row>
    <row r="189" ht="11.25">
      <c r="A189" s="16"/>
    </row>
    <row r="190" ht="11.25">
      <c r="A190" s="16"/>
    </row>
    <row r="191" ht="11.25">
      <c r="A191" s="16"/>
    </row>
    <row r="192" ht="11.25">
      <c r="A192" s="16"/>
    </row>
    <row r="193" ht="11.25">
      <c r="A193" s="16"/>
    </row>
    <row r="194" ht="11.25">
      <c r="A194" s="16"/>
    </row>
    <row r="195" ht="11.25">
      <c r="A195" s="16"/>
    </row>
    <row r="196" ht="11.25">
      <c r="A196" s="16"/>
    </row>
    <row r="197" ht="11.25">
      <c r="A197" s="16"/>
    </row>
    <row r="198" ht="11.25">
      <c r="A198" s="16"/>
    </row>
    <row r="199" ht="11.25">
      <c r="A199" s="16"/>
    </row>
    <row r="200" ht="11.25">
      <c r="A200" s="16"/>
    </row>
    <row r="201" ht="11.25">
      <c r="A201" s="16"/>
    </row>
    <row r="202" ht="11.25">
      <c r="A202" s="16"/>
    </row>
    <row r="203" ht="11.25">
      <c r="A203" s="16"/>
    </row>
    <row r="204" ht="11.25">
      <c r="A204" s="16"/>
    </row>
    <row r="205" ht="11.25">
      <c r="A205" s="16"/>
    </row>
    <row r="206" ht="11.25">
      <c r="A206" s="16"/>
    </row>
    <row r="207" ht="11.25">
      <c r="A207" s="16"/>
    </row>
    <row r="208" ht="11.25">
      <c r="A208" s="16"/>
    </row>
    <row r="209" ht="11.25">
      <c r="A209" s="16"/>
    </row>
    <row r="210" ht="11.25">
      <c r="A210" s="16"/>
    </row>
    <row r="211" ht="11.25">
      <c r="A211" s="16"/>
    </row>
    <row r="212" ht="11.25">
      <c r="A212" s="16"/>
    </row>
    <row r="213" ht="11.25">
      <c r="A213" s="16"/>
    </row>
    <row r="214" ht="11.25">
      <c r="A214" s="16"/>
    </row>
    <row r="215" ht="11.25">
      <c r="A215" s="16"/>
    </row>
    <row r="216" ht="11.25">
      <c r="A216" s="16"/>
    </row>
    <row r="217" ht="11.25">
      <c r="A217" s="16"/>
    </row>
    <row r="218" ht="11.25">
      <c r="A218" s="16"/>
    </row>
    <row r="219" ht="11.25">
      <c r="A219" s="16"/>
    </row>
    <row r="220" ht="11.25">
      <c r="A220" s="16"/>
    </row>
    <row r="221" ht="11.25">
      <c r="A221" s="16"/>
    </row>
    <row r="222" ht="11.25">
      <c r="A222" s="16"/>
    </row>
    <row r="223" ht="11.25">
      <c r="A223" s="16"/>
    </row>
    <row r="224" ht="11.25">
      <c r="A224" s="16"/>
    </row>
    <row r="225" ht="11.25">
      <c r="A225" s="16"/>
    </row>
    <row r="226" ht="11.25">
      <c r="A226" s="16"/>
    </row>
    <row r="227" ht="11.25">
      <c r="A227" s="16"/>
    </row>
    <row r="228" ht="11.25">
      <c r="A228" s="16"/>
    </row>
    <row r="229" ht="11.25">
      <c r="A229" s="16"/>
    </row>
    <row r="230" ht="11.25">
      <c r="A230" s="16"/>
    </row>
    <row r="231" ht="11.25">
      <c r="A231" s="16"/>
    </row>
    <row r="232" ht="11.25">
      <c r="A232" s="16"/>
    </row>
    <row r="233" ht="11.25">
      <c r="A233" s="16"/>
    </row>
    <row r="234" ht="11.25">
      <c r="A234" s="16"/>
    </row>
    <row r="235" ht="11.25">
      <c r="A235" s="16"/>
    </row>
    <row r="236" ht="11.25">
      <c r="A236" s="16"/>
    </row>
    <row r="237" ht="11.25">
      <c r="A237" s="16"/>
    </row>
    <row r="238" ht="11.25">
      <c r="A238" s="16"/>
    </row>
    <row r="239" ht="11.25">
      <c r="A239" s="16"/>
    </row>
    <row r="240" ht="11.25">
      <c r="A240" s="16"/>
    </row>
    <row r="241" ht="11.25">
      <c r="A241" s="16"/>
    </row>
    <row r="242" ht="11.25">
      <c r="A242" s="16"/>
    </row>
    <row r="243" ht="11.25">
      <c r="A243" s="16"/>
    </row>
    <row r="244" ht="11.25">
      <c r="A244" s="16"/>
    </row>
    <row r="245" ht="11.25">
      <c r="A245" s="16"/>
    </row>
    <row r="246" ht="11.25">
      <c r="A246" s="16"/>
    </row>
    <row r="247" ht="11.25">
      <c r="A247" s="16"/>
    </row>
    <row r="248" ht="11.25">
      <c r="A248" s="16"/>
    </row>
    <row r="249" ht="11.25">
      <c r="A249" s="16"/>
    </row>
    <row r="250" ht="11.25">
      <c r="A250" s="16"/>
    </row>
    <row r="251" ht="11.25">
      <c r="A251" s="16"/>
    </row>
    <row r="252" ht="11.25">
      <c r="A252" s="16"/>
    </row>
    <row r="253" ht="11.25">
      <c r="A253" s="16"/>
    </row>
    <row r="254" ht="11.25">
      <c r="A254" s="16"/>
    </row>
    <row r="255" ht="11.25">
      <c r="A255" s="16"/>
    </row>
    <row r="256" ht="11.25">
      <c r="A256" s="16"/>
    </row>
    <row r="257" ht="11.25">
      <c r="A257" s="16"/>
    </row>
    <row r="258" ht="11.25">
      <c r="A258" s="16"/>
    </row>
    <row r="259" ht="11.25">
      <c r="A259" s="16"/>
    </row>
    <row r="260" ht="11.25">
      <c r="A260" s="16"/>
    </row>
    <row r="261" ht="11.25">
      <c r="A261" s="16"/>
    </row>
    <row r="262" ht="11.25">
      <c r="A262" s="16"/>
    </row>
    <row r="263" ht="11.25">
      <c r="A263" s="16"/>
    </row>
    <row r="264" ht="11.25">
      <c r="A264" s="16"/>
    </row>
    <row r="265" ht="11.25">
      <c r="A265" s="16"/>
    </row>
    <row r="266" ht="11.25">
      <c r="A266" s="16"/>
    </row>
    <row r="267" ht="11.25">
      <c r="A267" s="16"/>
    </row>
    <row r="268" ht="11.25">
      <c r="A268" s="16"/>
    </row>
    <row r="269" ht="11.25">
      <c r="A269" s="16"/>
    </row>
    <row r="270" ht="11.25">
      <c r="A270" s="16"/>
    </row>
    <row r="271" ht="11.25">
      <c r="A271" s="16"/>
    </row>
    <row r="272" ht="11.25">
      <c r="A272" s="16"/>
    </row>
    <row r="273" ht="11.25">
      <c r="A273" s="16"/>
    </row>
    <row r="274" ht="11.25">
      <c r="A274" s="16"/>
    </row>
    <row r="275" ht="11.25">
      <c r="A275" s="16"/>
    </row>
    <row r="276" ht="11.25">
      <c r="A276" s="16"/>
    </row>
    <row r="277" ht="11.25">
      <c r="A277" s="16"/>
    </row>
    <row r="278" ht="11.25">
      <c r="A278" s="16"/>
    </row>
    <row r="279" ht="11.25">
      <c r="A279" s="16"/>
    </row>
    <row r="280" ht="11.25">
      <c r="A280" s="16"/>
    </row>
    <row r="281" ht="11.25">
      <c r="A281" s="16"/>
    </row>
    <row r="282" ht="11.25">
      <c r="A282" s="16"/>
    </row>
    <row r="283" ht="11.25">
      <c r="A283" s="16"/>
    </row>
    <row r="284" ht="11.25">
      <c r="A284" s="16"/>
    </row>
    <row r="285" ht="11.25">
      <c r="A285" s="16"/>
    </row>
    <row r="286" ht="11.25">
      <c r="A286" s="16"/>
    </row>
    <row r="287" ht="11.25">
      <c r="A287" s="16"/>
    </row>
    <row r="288" ht="11.25">
      <c r="A288" s="16"/>
    </row>
    <row r="289" ht="11.25">
      <c r="A289" s="16"/>
    </row>
    <row r="290" ht="11.25">
      <c r="A290" s="16"/>
    </row>
    <row r="291" ht="11.25">
      <c r="A291" s="16"/>
    </row>
    <row r="292" ht="11.25">
      <c r="A292" s="16"/>
    </row>
    <row r="293" ht="11.25">
      <c r="A293" s="16"/>
    </row>
    <row r="294" ht="11.25">
      <c r="A294" s="16"/>
    </row>
    <row r="295" ht="11.25">
      <c r="A295" s="16"/>
    </row>
    <row r="296" ht="11.25">
      <c r="A296" s="16"/>
    </row>
    <row r="297" ht="11.25">
      <c r="A297" s="16"/>
    </row>
    <row r="298" ht="11.25">
      <c r="A298" s="16"/>
    </row>
    <row r="299" ht="11.25">
      <c r="A299" s="16"/>
    </row>
    <row r="300" ht="11.25">
      <c r="A300" s="16"/>
    </row>
    <row r="301" ht="11.25">
      <c r="A301" s="16"/>
    </row>
    <row r="302" ht="11.25">
      <c r="A302" s="16"/>
    </row>
    <row r="303" ht="11.25">
      <c r="A303" s="16"/>
    </row>
    <row r="304" ht="11.25">
      <c r="A304" s="16"/>
    </row>
    <row r="305" ht="11.25">
      <c r="A305" s="16"/>
    </row>
    <row r="306" ht="11.25">
      <c r="A306" s="16"/>
    </row>
    <row r="307" ht="11.25">
      <c r="A307" s="16"/>
    </row>
    <row r="308" ht="11.25">
      <c r="A308" s="16"/>
    </row>
    <row r="309" ht="11.25">
      <c r="A309" s="16"/>
    </row>
    <row r="310" ht="11.25">
      <c r="A310" s="16"/>
    </row>
    <row r="311" ht="11.25">
      <c r="A311" s="16"/>
    </row>
    <row r="312" ht="11.25">
      <c r="A312" s="16"/>
    </row>
    <row r="313" ht="11.25">
      <c r="A313" s="16"/>
    </row>
    <row r="314" ht="11.25">
      <c r="A314" s="16"/>
    </row>
    <row r="315" ht="11.25">
      <c r="A315" s="16"/>
    </row>
    <row r="316" ht="11.25">
      <c r="A316" s="16"/>
    </row>
    <row r="317" ht="11.25">
      <c r="A317" s="16"/>
    </row>
    <row r="318" ht="11.25">
      <c r="A318" s="16"/>
    </row>
    <row r="319" ht="11.25">
      <c r="A319" s="16"/>
    </row>
    <row r="320" ht="11.25">
      <c r="A320" s="16"/>
    </row>
    <row r="321" ht="11.25">
      <c r="A321" s="16"/>
    </row>
    <row r="322" ht="11.25">
      <c r="A322" s="16"/>
    </row>
    <row r="323" ht="11.25">
      <c r="A323" s="16"/>
    </row>
    <row r="324" ht="11.25">
      <c r="A324" s="16"/>
    </row>
    <row r="325" ht="11.25">
      <c r="A325" s="16"/>
    </row>
    <row r="326" ht="11.25">
      <c r="A326" s="16"/>
    </row>
    <row r="327" ht="11.25">
      <c r="A327" s="16"/>
    </row>
    <row r="328" ht="11.25">
      <c r="A328" s="16"/>
    </row>
    <row r="329" ht="11.25">
      <c r="A329" s="16"/>
    </row>
    <row r="330" ht="11.25">
      <c r="A330" s="16"/>
    </row>
    <row r="331" ht="11.25">
      <c r="A331" s="16"/>
    </row>
    <row r="332" ht="11.25">
      <c r="A332" s="16"/>
    </row>
    <row r="333" ht="11.25">
      <c r="A333" s="16"/>
    </row>
    <row r="334" ht="11.25">
      <c r="A334" s="16"/>
    </row>
    <row r="335" ht="11.25">
      <c r="A335" s="16"/>
    </row>
    <row r="336" ht="11.25">
      <c r="A336" s="16"/>
    </row>
    <row r="337" ht="11.25">
      <c r="A337" s="16"/>
    </row>
    <row r="338" ht="11.25">
      <c r="A338" s="16"/>
    </row>
    <row r="339" ht="11.25">
      <c r="A339" s="16"/>
    </row>
    <row r="340" ht="11.25">
      <c r="A340" s="16"/>
    </row>
    <row r="341" ht="11.25">
      <c r="A341" s="16"/>
    </row>
    <row r="342" ht="11.25">
      <c r="A342" s="16"/>
    </row>
    <row r="343" ht="11.25">
      <c r="A343" s="16"/>
    </row>
    <row r="344" ht="11.25">
      <c r="A344" s="16"/>
    </row>
    <row r="345" ht="11.25">
      <c r="A345" s="16"/>
    </row>
    <row r="346" ht="11.25">
      <c r="A346" s="16"/>
    </row>
    <row r="347" ht="11.25">
      <c r="A347" s="16"/>
    </row>
    <row r="348" ht="11.25">
      <c r="A348" s="16"/>
    </row>
    <row r="349" ht="11.25">
      <c r="A349" s="16"/>
    </row>
    <row r="350" ht="11.25">
      <c r="A350" s="16"/>
    </row>
    <row r="351" ht="11.25">
      <c r="A351" s="16"/>
    </row>
    <row r="352" ht="11.25">
      <c r="A352" s="16"/>
    </row>
    <row r="353" ht="11.25">
      <c r="A353" s="16"/>
    </row>
    <row r="354" ht="11.25">
      <c r="A354" s="16"/>
    </row>
    <row r="355" ht="11.25">
      <c r="A355" s="16"/>
    </row>
    <row r="356" ht="11.25">
      <c r="A356" s="16"/>
    </row>
    <row r="357" ht="11.25">
      <c r="A357" s="16"/>
    </row>
    <row r="358" ht="11.25">
      <c r="A358" s="16"/>
    </row>
    <row r="359" ht="11.25">
      <c r="A359" s="16"/>
    </row>
    <row r="360" ht="11.25">
      <c r="A360" s="16"/>
    </row>
    <row r="361" ht="11.25">
      <c r="A361" s="16"/>
    </row>
    <row r="362" ht="11.25">
      <c r="A362" s="16"/>
    </row>
    <row r="363" ht="11.25">
      <c r="A363" s="16"/>
    </row>
    <row r="364" ht="11.25">
      <c r="A364" s="16"/>
    </row>
    <row r="365" ht="11.25">
      <c r="A365" s="16"/>
    </row>
    <row r="366" ht="11.25">
      <c r="A366" s="16"/>
    </row>
    <row r="367" ht="11.25">
      <c r="A367" s="16"/>
    </row>
    <row r="368" ht="11.25">
      <c r="A368" s="16"/>
    </row>
    <row r="369" ht="11.25">
      <c r="A369" s="16"/>
    </row>
    <row r="370" ht="11.25">
      <c r="A370" s="16"/>
    </row>
    <row r="371" ht="11.25">
      <c r="A371" s="16"/>
    </row>
    <row r="372" ht="11.25">
      <c r="A372" s="16"/>
    </row>
    <row r="373" ht="11.25">
      <c r="A373" s="16"/>
    </row>
    <row r="374" ht="11.25">
      <c r="A374" s="16"/>
    </row>
    <row r="375" ht="11.25">
      <c r="A375" s="16"/>
    </row>
    <row r="376" ht="11.25">
      <c r="A376" s="16"/>
    </row>
    <row r="377" ht="11.25">
      <c r="A377" s="16"/>
    </row>
    <row r="378" ht="11.25">
      <c r="A378" s="16"/>
    </row>
    <row r="379" ht="11.25">
      <c r="A379" s="16"/>
    </row>
    <row r="380" ht="11.25">
      <c r="A380" s="16"/>
    </row>
    <row r="381" ht="11.25">
      <c r="A381" s="16"/>
    </row>
    <row r="382" ht="11.25">
      <c r="A382" s="16"/>
    </row>
    <row r="383" ht="11.25">
      <c r="A383" s="16"/>
    </row>
    <row r="384" ht="11.25">
      <c r="A384" s="16"/>
    </row>
    <row r="385" ht="11.25">
      <c r="A385" s="16"/>
    </row>
    <row r="386" ht="11.25">
      <c r="A386" s="16"/>
    </row>
    <row r="387" ht="11.25">
      <c r="A387" s="16"/>
    </row>
    <row r="388" ht="11.25">
      <c r="A388" s="16"/>
    </row>
    <row r="389" ht="11.25">
      <c r="A389" s="16"/>
    </row>
    <row r="390" ht="11.25">
      <c r="A390" s="16"/>
    </row>
    <row r="391" ht="11.25">
      <c r="A391" s="16"/>
    </row>
    <row r="392" ht="11.25">
      <c r="A392" s="16"/>
    </row>
    <row r="393" ht="11.25">
      <c r="A393" s="16"/>
    </row>
    <row r="394" ht="11.25">
      <c r="A394" s="16"/>
    </row>
    <row r="395" ht="11.25">
      <c r="A395" s="16"/>
    </row>
    <row r="396" ht="11.25">
      <c r="A396" s="16"/>
    </row>
    <row r="397" ht="11.25">
      <c r="A397" s="16"/>
    </row>
    <row r="398" ht="11.25">
      <c r="A398" s="16"/>
    </row>
    <row r="399" ht="11.25">
      <c r="A399" s="16"/>
    </row>
    <row r="400" ht="11.25">
      <c r="A400" s="16"/>
    </row>
    <row r="401" ht="11.25">
      <c r="A401" s="16"/>
    </row>
    <row r="402" ht="11.25">
      <c r="A402" s="16"/>
    </row>
    <row r="403" ht="11.25">
      <c r="A403" s="16"/>
    </row>
    <row r="404" ht="11.25">
      <c r="A404" s="16"/>
    </row>
    <row r="405" ht="11.25">
      <c r="A405" s="16"/>
    </row>
    <row r="406" ht="11.25">
      <c r="A406" s="16"/>
    </row>
    <row r="407" ht="11.25">
      <c r="A407" s="16"/>
    </row>
    <row r="408" ht="11.25">
      <c r="A408" s="16"/>
    </row>
    <row r="409" ht="11.25">
      <c r="A409" s="16"/>
    </row>
    <row r="410" ht="11.25">
      <c r="A410" s="16"/>
    </row>
    <row r="411" ht="11.25">
      <c r="A411" s="16"/>
    </row>
    <row r="412" ht="11.25">
      <c r="A412" s="16"/>
    </row>
    <row r="413" ht="11.25">
      <c r="A413" s="16"/>
    </row>
    <row r="414" ht="11.25">
      <c r="A414" s="16"/>
    </row>
    <row r="415" ht="11.25">
      <c r="A415" s="16"/>
    </row>
    <row r="416" ht="11.25">
      <c r="A416" s="16"/>
    </row>
    <row r="417" ht="11.25">
      <c r="A417" s="16"/>
    </row>
    <row r="418" ht="11.25">
      <c r="A418" s="16"/>
    </row>
    <row r="419" ht="11.25">
      <c r="A419" s="16"/>
    </row>
    <row r="420" ht="11.25">
      <c r="A420" s="16"/>
    </row>
    <row r="421" ht="11.25">
      <c r="A421" s="16"/>
    </row>
    <row r="422" ht="11.25">
      <c r="A422" s="16"/>
    </row>
    <row r="423" ht="11.25">
      <c r="A423" s="16"/>
    </row>
    <row r="424" ht="11.25">
      <c r="A424" s="16"/>
    </row>
    <row r="425" ht="11.25">
      <c r="A425" s="16"/>
    </row>
    <row r="426" ht="11.25">
      <c r="A426" s="16"/>
    </row>
    <row r="427" ht="11.25">
      <c r="A427" s="16"/>
    </row>
    <row r="428" ht="11.25">
      <c r="A428" s="16"/>
    </row>
    <row r="429" ht="11.25">
      <c r="A429" s="16"/>
    </row>
    <row r="430" ht="11.25">
      <c r="A430" s="16"/>
    </row>
    <row r="431" ht="11.25">
      <c r="A431" s="16"/>
    </row>
    <row r="432" ht="11.25">
      <c r="A432" s="16"/>
    </row>
    <row r="433" ht="11.25">
      <c r="A433" s="16"/>
    </row>
    <row r="434" ht="11.25">
      <c r="A434" s="16"/>
    </row>
    <row r="435" ht="11.25">
      <c r="A435" s="16"/>
    </row>
    <row r="436" ht="11.25">
      <c r="A436" s="16"/>
    </row>
    <row r="437" ht="11.25">
      <c r="A437" s="16"/>
    </row>
    <row r="438" ht="11.25">
      <c r="A438" s="16"/>
    </row>
    <row r="439" ht="11.25">
      <c r="A439" s="16"/>
    </row>
    <row r="440" ht="11.25">
      <c r="A440" s="16"/>
    </row>
    <row r="441" ht="11.25">
      <c r="A441" s="16"/>
    </row>
    <row r="442" ht="11.25">
      <c r="A442" s="16"/>
    </row>
    <row r="443" ht="11.25">
      <c r="A443" s="16"/>
    </row>
    <row r="444" ht="11.25">
      <c r="A444" s="16"/>
    </row>
    <row r="445" ht="11.25">
      <c r="A445" s="16"/>
    </row>
    <row r="446" ht="11.25">
      <c r="A446" s="16"/>
    </row>
    <row r="447" ht="11.25">
      <c r="A447" s="16"/>
    </row>
    <row r="448" ht="11.25">
      <c r="A448" s="16"/>
    </row>
    <row r="449" ht="11.25">
      <c r="A449" s="16"/>
    </row>
    <row r="450" ht="11.25">
      <c r="A450" s="16"/>
    </row>
    <row r="451" ht="11.25">
      <c r="A451" s="16"/>
    </row>
    <row r="452" ht="11.25">
      <c r="A452" s="16"/>
    </row>
    <row r="453" ht="11.25">
      <c r="A453" s="16"/>
    </row>
    <row r="454" ht="11.25">
      <c r="A454" s="16"/>
    </row>
    <row r="455" ht="11.25">
      <c r="A455" s="16"/>
    </row>
    <row r="456" ht="11.25">
      <c r="A456" s="16"/>
    </row>
    <row r="457" ht="11.25">
      <c r="A457" s="16"/>
    </row>
    <row r="458" ht="11.25">
      <c r="A458" s="16"/>
    </row>
    <row r="459" ht="11.25">
      <c r="A459" s="16"/>
    </row>
    <row r="460" ht="11.25">
      <c r="A460" s="16"/>
    </row>
    <row r="461" ht="11.25">
      <c r="A461" s="16"/>
    </row>
    <row r="462" ht="11.25">
      <c r="A462" s="16"/>
    </row>
    <row r="463" ht="11.25">
      <c r="A463" s="16"/>
    </row>
    <row r="464" ht="11.25">
      <c r="A464" s="16"/>
    </row>
    <row r="465" ht="11.25">
      <c r="A465" s="16"/>
    </row>
    <row r="466" ht="11.25">
      <c r="A466" s="16"/>
    </row>
    <row r="467" ht="11.25">
      <c r="A467" s="16"/>
    </row>
    <row r="468" ht="11.25">
      <c r="A468" s="16"/>
    </row>
    <row r="469" ht="11.25">
      <c r="A469" s="16"/>
    </row>
    <row r="470" ht="11.25">
      <c r="A470" s="16"/>
    </row>
    <row r="471" ht="11.25">
      <c r="A471" s="16"/>
    </row>
    <row r="472" ht="11.25">
      <c r="A472" s="16"/>
    </row>
    <row r="473" ht="11.25">
      <c r="A473" s="16"/>
    </row>
    <row r="474" ht="11.25">
      <c r="A474" s="16"/>
    </row>
    <row r="475" ht="11.25">
      <c r="A475" s="16"/>
    </row>
    <row r="476" ht="11.25">
      <c r="A476" s="16"/>
    </row>
    <row r="477" ht="11.25">
      <c r="A477" s="16"/>
    </row>
    <row r="478" ht="11.25">
      <c r="A478" s="16"/>
    </row>
    <row r="479" ht="11.25">
      <c r="A479" s="16"/>
    </row>
    <row r="480" ht="11.25">
      <c r="A480" s="16"/>
    </row>
    <row r="481" ht="11.25">
      <c r="A481" s="16"/>
    </row>
    <row r="482" ht="11.25">
      <c r="A482" s="16"/>
    </row>
    <row r="483" ht="11.25">
      <c r="A483" s="16"/>
    </row>
    <row r="484" ht="11.25">
      <c r="A484" s="16"/>
    </row>
    <row r="485" ht="11.25">
      <c r="A485" s="16"/>
    </row>
    <row r="486" ht="11.25">
      <c r="A486" s="16"/>
    </row>
    <row r="487" ht="11.25">
      <c r="A487" s="16"/>
    </row>
    <row r="488" ht="11.25">
      <c r="A488" s="16"/>
    </row>
    <row r="489" ht="11.25">
      <c r="A489" s="16"/>
    </row>
    <row r="490" ht="11.25">
      <c r="A490" s="16"/>
    </row>
    <row r="491" ht="11.25">
      <c r="A491" s="16"/>
    </row>
    <row r="492" ht="11.25">
      <c r="A492" s="16"/>
    </row>
    <row r="493" ht="11.25">
      <c r="A493" s="16"/>
    </row>
    <row r="494" ht="11.25">
      <c r="A494" s="16"/>
    </row>
    <row r="495" ht="11.25">
      <c r="A495" s="16"/>
    </row>
    <row r="496" ht="11.25">
      <c r="A496" s="16"/>
    </row>
    <row r="497" ht="11.25">
      <c r="A497" s="16"/>
    </row>
    <row r="498" ht="11.25">
      <c r="A498" s="16"/>
    </row>
    <row r="499" ht="11.25">
      <c r="A499" s="16"/>
    </row>
    <row r="500" ht="11.25">
      <c r="A500" s="16"/>
    </row>
    <row r="501" ht="11.25">
      <c r="A501" s="16"/>
    </row>
    <row r="502" ht="11.25">
      <c r="A502" s="16"/>
    </row>
    <row r="503" ht="11.25">
      <c r="A503" s="16"/>
    </row>
    <row r="504" ht="11.25">
      <c r="A504" s="16"/>
    </row>
    <row r="505" ht="11.25">
      <c r="A505" s="16"/>
    </row>
    <row r="506" ht="11.25">
      <c r="A506" s="16"/>
    </row>
    <row r="507" ht="11.25">
      <c r="A507" s="16"/>
    </row>
    <row r="508" ht="11.25">
      <c r="A508" s="16"/>
    </row>
    <row r="509" ht="11.25">
      <c r="A509" s="16"/>
    </row>
    <row r="510" ht="11.25">
      <c r="A510" s="16"/>
    </row>
    <row r="511" ht="11.25">
      <c r="A511" s="16"/>
    </row>
    <row r="512" ht="11.25">
      <c r="A512" s="16"/>
    </row>
    <row r="513" ht="11.25">
      <c r="A513" s="16"/>
    </row>
    <row r="514" ht="11.25">
      <c r="A514" s="16"/>
    </row>
    <row r="515" ht="11.25">
      <c r="A515" s="16"/>
    </row>
    <row r="516" ht="11.25">
      <c r="A516" s="16"/>
    </row>
    <row r="517" ht="11.25">
      <c r="A517" s="16"/>
    </row>
    <row r="518" ht="11.25">
      <c r="A518" s="16"/>
    </row>
    <row r="519" ht="11.25">
      <c r="A519" s="16"/>
    </row>
    <row r="520" ht="11.25">
      <c r="A520" s="16"/>
    </row>
    <row r="521" ht="11.25">
      <c r="A521" s="16"/>
    </row>
    <row r="522" ht="11.25">
      <c r="A522" s="16"/>
    </row>
    <row r="523" ht="11.25">
      <c r="A523" s="16"/>
    </row>
    <row r="524" ht="11.25">
      <c r="A524" s="16"/>
    </row>
    <row r="525" ht="11.25">
      <c r="A525" s="16"/>
    </row>
    <row r="526" ht="11.25">
      <c r="A526" s="16"/>
    </row>
    <row r="527" ht="11.25">
      <c r="A527" s="16"/>
    </row>
    <row r="528" ht="11.25">
      <c r="A528" s="16"/>
    </row>
    <row r="529" ht="11.25">
      <c r="A529" s="16"/>
    </row>
    <row r="530" ht="11.25">
      <c r="A530" s="16"/>
    </row>
    <row r="531" ht="11.25">
      <c r="A531" s="16"/>
    </row>
    <row r="532" ht="11.25">
      <c r="A532" s="16"/>
    </row>
    <row r="533" ht="11.25">
      <c r="A533" s="16"/>
    </row>
    <row r="534" ht="11.25">
      <c r="A534" s="16"/>
    </row>
    <row r="535" ht="11.25">
      <c r="A535" s="16"/>
    </row>
    <row r="536" ht="11.25">
      <c r="A536" s="16"/>
    </row>
    <row r="537" ht="11.25">
      <c r="A537" s="16"/>
    </row>
    <row r="538" ht="11.25">
      <c r="A538" s="16"/>
    </row>
    <row r="539" ht="11.25">
      <c r="A539" s="16"/>
    </row>
    <row r="540" ht="11.25">
      <c r="A540" s="16"/>
    </row>
    <row r="541" ht="11.25">
      <c r="A541" s="16"/>
    </row>
    <row r="542" ht="11.25">
      <c r="A542" s="16"/>
    </row>
    <row r="543" ht="11.25">
      <c r="A543" s="16"/>
    </row>
    <row r="544" ht="11.25">
      <c r="A544" s="16"/>
    </row>
    <row r="545" ht="11.25">
      <c r="A545" s="16"/>
    </row>
    <row r="546" ht="11.25">
      <c r="A546" s="16"/>
    </row>
    <row r="547" ht="11.25">
      <c r="A547" s="16"/>
    </row>
    <row r="548" ht="11.25">
      <c r="A548" s="16"/>
    </row>
    <row r="549" ht="11.25">
      <c r="A549" s="16"/>
    </row>
    <row r="550" ht="11.25">
      <c r="A550" s="16"/>
    </row>
    <row r="551" ht="11.25">
      <c r="A551" s="16"/>
    </row>
    <row r="552" ht="11.25">
      <c r="A552" s="16"/>
    </row>
    <row r="553" ht="11.25">
      <c r="A553" s="16"/>
    </row>
    <row r="554" ht="11.25">
      <c r="A554" s="16"/>
    </row>
    <row r="555" ht="11.25">
      <c r="A555" s="16"/>
    </row>
    <row r="556" ht="11.25">
      <c r="A556" s="16"/>
    </row>
    <row r="557" ht="11.25">
      <c r="A557" s="16"/>
    </row>
    <row r="558" ht="11.25">
      <c r="A558" s="16"/>
    </row>
    <row r="559" ht="11.25">
      <c r="A559" s="16"/>
    </row>
    <row r="560" ht="11.25">
      <c r="A560" s="16"/>
    </row>
    <row r="561" ht="11.25">
      <c r="A561" s="16"/>
    </row>
    <row r="562" ht="11.25">
      <c r="A562" s="16"/>
    </row>
    <row r="563" ht="11.25">
      <c r="A563" s="16"/>
    </row>
    <row r="564" ht="11.25">
      <c r="A564" s="16"/>
    </row>
    <row r="565" ht="11.25">
      <c r="A565" s="16"/>
    </row>
    <row r="566" ht="11.25">
      <c r="A566" s="16"/>
    </row>
    <row r="567" ht="11.25">
      <c r="A567" s="16"/>
    </row>
    <row r="568" ht="11.25">
      <c r="A568" s="16"/>
    </row>
    <row r="569" ht="11.25">
      <c r="A569" s="16"/>
    </row>
    <row r="570" ht="11.25">
      <c r="A570" s="16"/>
    </row>
    <row r="571" ht="11.25">
      <c r="A571" s="16"/>
    </row>
    <row r="572" ht="11.25">
      <c r="A572" s="16"/>
    </row>
    <row r="573" ht="11.25">
      <c r="A573" s="16"/>
    </row>
    <row r="574" ht="11.25">
      <c r="A574" s="16"/>
    </row>
    <row r="575" ht="11.25">
      <c r="A575" s="16"/>
    </row>
    <row r="576" ht="11.25">
      <c r="A576" s="16"/>
    </row>
    <row r="577" ht="11.25">
      <c r="A577" s="16"/>
    </row>
    <row r="578" ht="11.25">
      <c r="A578" s="16"/>
    </row>
    <row r="579" ht="11.25">
      <c r="A579" s="16"/>
    </row>
    <row r="580" ht="11.25">
      <c r="A580" s="16"/>
    </row>
    <row r="581" ht="11.25">
      <c r="A581" s="16"/>
    </row>
    <row r="582" ht="11.25">
      <c r="A582" s="16"/>
    </row>
    <row r="583" ht="11.25">
      <c r="A583" s="16"/>
    </row>
    <row r="584" ht="11.25">
      <c r="A584" s="16"/>
    </row>
    <row r="585" ht="11.25">
      <c r="A585" s="16"/>
    </row>
    <row r="586" ht="11.25">
      <c r="A586" s="16"/>
    </row>
    <row r="587" ht="11.25">
      <c r="A587" s="16"/>
    </row>
    <row r="588" ht="11.25">
      <c r="A588" s="16"/>
    </row>
    <row r="589" ht="11.25">
      <c r="A589" s="16"/>
    </row>
    <row r="590" ht="11.25">
      <c r="A590" s="16"/>
    </row>
    <row r="591" ht="11.25">
      <c r="A591" s="16"/>
    </row>
    <row r="592" ht="11.25">
      <c r="A592" s="16"/>
    </row>
    <row r="593" ht="11.25">
      <c r="A593" s="16"/>
    </row>
    <row r="594" ht="11.25">
      <c r="A594" s="16"/>
    </row>
    <row r="595" ht="11.25">
      <c r="A595" s="16"/>
    </row>
    <row r="596" ht="11.25">
      <c r="A596" s="16"/>
    </row>
    <row r="597" ht="11.25">
      <c r="A597" s="16"/>
    </row>
    <row r="598" ht="11.25">
      <c r="A598" s="16"/>
    </row>
    <row r="599" ht="11.25">
      <c r="A599" s="16"/>
    </row>
    <row r="600" ht="11.25">
      <c r="A600" s="16"/>
    </row>
    <row r="601" ht="11.25">
      <c r="A601" s="16"/>
    </row>
    <row r="602" ht="11.25">
      <c r="A602" s="16"/>
    </row>
    <row r="603" ht="11.25">
      <c r="A603" s="16"/>
    </row>
    <row r="604" ht="11.25">
      <c r="A604" s="16"/>
    </row>
    <row r="605" ht="11.25">
      <c r="A605" s="16"/>
    </row>
    <row r="606" ht="11.25">
      <c r="A606" s="16"/>
    </row>
    <row r="607" ht="11.25">
      <c r="A607" s="16"/>
    </row>
    <row r="608" ht="11.25">
      <c r="A608" s="16"/>
    </row>
    <row r="609" ht="11.25">
      <c r="A609" s="16"/>
    </row>
    <row r="610" ht="11.25">
      <c r="A610" s="16"/>
    </row>
    <row r="611" ht="11.25">
      <c r="A611" s="16"/>
    </row>
    <row r="612" ht="11.25">
      <c r="A612" s="16"/>
    </row>
    <row r="613" ht="11.25">
      <c r="A613" s="16"/>
    </row>
    <row r="614" ht="11.25">
      <c r="A614" s="16"/>
    </row>
    <row r="615" ht="11.25">
      <c r="A615" s="16"/>
    </row>
    <row r="616" ht="11.25">
      <c r="A616" s="16"/>
    </row>
    <row r="617" ht="11.25">
      <c r="A617" s="16"/>
    </row>
    <row r="618" ht="11.25">
      <c r="A618" s="16"/>
    </row>
    <row r="619" ht="11.25">
      <c r="A619" s="16"/>
    </row>
    <row r="620" ht="11.25">
      <c r="A620" s="16"/>
    </row>
    <row r="621" ht="11.25">
      <c r="A621" s="16"/>
    </row>
    <row r="622" ht="11.25">
      <c r="A622" s="16"/>
    </row>
    <row r="623" ht="11.25">
      <c r="A623" s="16"/>
    </row>
    <row r="624" ht="11.25">
      <c r="A624" s="16"/>
    </row>
    <row r="625" ht="11.25">
      <c r="A625" s="16"/>
    </row>
    <row r="626" ht="11.25">
      <c r="A626" s="16"/>
    </row>
    <row r="627" ht="11.25">
      <c r="A627" s="16"/>
    </row>
    <row r="628" ht="11.25">
      <c r="A628" s="16"/>
    </row>
    <row r="629" ht="11.25">
      <c r="A629" s="16"/>
    </row>
    <row r="630" ht="11.25">
      <c r="A630" s="16"/>
    </row>
    <row r="631" ht="11.25">
      <c r="A631" s="16"/>
    </row>
    <row r="632" ht="11.25">
      <c r="A632" s="16"/>
    </row>
    <row r="633" ht="11.25">
      <c r="A633" s="16"/>
    </row>
    <row r="634" ht="11.25">
      <c r="A634" s="16"/>
    </row>
    <row r="635" ht="11.25">
      <c r="A635" s="16"/>
    </row>
    <row r="636" ht="11.25">
      <c r="A636" s="16"/>
    </row>
    <row r="637" ht="11.25">
      <c r="A637" s="16"/>
    </row>
    <row r="638" ht="11.25">
      <c r="A638" s="16"/>
    </row>
    <row r="639" ht="11.25">
      <c r="A639" s="16"/>
    </row>
    <row r="640" ht="11.25">
      <c r="A640" s="16"/>
    </row>
    <row r="641" ht="11.25">
      <c r="A641" s="16"/>
    </row>
    <row r="642" ht="11.25">
      <c r="A642" s="16"/>
    </row>
    <row r="643" ht="11.25">
      <c r="A643" s="16"/>
    </row>
    <row r="644" ht="11.25">
      <c r="A644" s="16"/>
    </row>
    <row r="645" ht="11.25">
      <c r="A645" s="16"/>
    </row>
    <row r="646" ht="11.25">
      <c r="A646" s="16"/>
    </row>
    <row r="647" ht="11.25">
      <c r="A647" s="16"/>
    </row>
    <row r="648" ht="11.25">
      <c r="A648" s="16"/>
    </row>
    <row r="649" ht="11.25">
      <c r="A649" s="16"/>
    </row>
    <row r="650" ht="11.25">
      <c r="A650" s="16"/>
    </row>
    <row r="651" ht="11.25">
      <c r="A651" s="16"/>
    </row>
    <row r="652" ht="11.25">
      <c r="A652" s="16"/>
    </row>
    <row r="653" ht="11.25">
      <c r="A653" s="16"/>
    </row>
    <row r="654" ht="11.25">
      <c r="A654" s="16"/>
    </row>
    <row r="655" ht="11.25">
      <c r="A655" s="16"/>
    </row>
    <row r="656" ht="11.25">
      <c r="A656" s="16"/>
    </row>
    <row r="657" ht="11.25">
      <c r="A657" s="16"/>
    </row>
    <row r="658" ht="11.25">
      <c r="A658" s="16"/>
    </row>
    <row r="659" ht="11.25">
      <c r="A659" s="16"/>
    </row>
    <row r="660" ht="11.25">
      <c r="A660" s="16"/>
    </row>
    <row r="661" ht="11.25">
      <c r="A661" s="16"/>
    </row>
    <row r="662" ht="11.25">
      <c r="A662" s="16"/>
    </row>
    <row r="663" ht="11.25">
      <c r="A663" s="16"/>
    </row>
    <row r="664" ht="11.25">
      <c r="A664" s="16"/>
    </row>
    <row r="665" ht="11.25">
      <c r="A665" s="16"/>
    </row>
    <row r="666" ht="11.25">
      <c r="A666" s="16"/>
    </row>
    <row r="667" ht="11.25">
      <c r="A667" s="16"/>
    </row>
    <row r="668" ht="11.25">
      <c r="A668" s="16"/>
    </row>
    <row r="669" ht="11.25">
      <c r="A669" s="16"/>
    </row>
    <row r="670" ht="11.25">
      <c r="A670" s="16"/>
    </row>
    <row r="671" ht="11.25">
      <c r="A671" s="16"/>
    </row>
    <row r="672" ht="11.25">
      <c r="A672" s="16"/>
    </row>
    <row r="673" ht="11.25">
      <c r="A673" s="16"/>
    </row>
    <row r="674" ht="11.25">
      <c r="A674" s="16"/>
    </row>
    <row r="675" ht="11.25">
      <c r="A675" s="16"/>
    </row>
    <row r="676" ht="11.25">
      <c r="A676" s="16"/>
    </row>
    <row r="677" ht="11.25">
      <c r="A677" s="16"/>
    </row>
    <row r="678" ht="11.25">
      <c r="A678" s="16"/>
    </row>
    <row r="679" ht="11.25">
      <c r="A679" s="16"/>
    </row>
    <row r="680" ht="11.25">
      <c r="A680" s="16"/>
    </row>
    <row r="681" ht="11.25">
      <c r="A681" s="16"/>
    </row>
    <row r="682" ht="11.25">
      <c r="A682" s="16"/>
    </row>
    <row r="683" ht="11.25">
      <c r="A683" s="16"/>
    </row>
    <row r="684" ht="11.25">
      <c r="A684" s="16"/>
    </row>
    <row r="685" ht="11.25">
      <c r="A685" s="16"/>
    </row>
    <row r="686" ht="11.25">
      <c r="A686" s="16"/>
    </row>
    <row r="687" ht="11.25">
      <c r="A687" s="16"/>
    </row>
    <row r="688" ht="11.25">
      <c r="A688" s="16"/>
    </row>
    <row r="689" ht="11.25">
      <c r="A689" s="16"/>
    </row>
    <row r="690" ht="11.25">
      <c r="A690" s="16"/>
    </row>
    <row r="691" ht="11.25">
      <c r="A691" s="16"/>
    </row>
    <row r="692" ht="11.25">
      <c r="A692" s="16"/>
    </row>
    <row r="693" ht="11.25">
      <c r="A693" s="16"/>
    </row>
    <row r="694" ht="11.25">
      <c r="A694" s="16"/>
    </row>
    <row r="695" ht="11.25">
      <c r="A695" s="16"/>
    </row>
    <row r="696" ht="11.25">
      <c r="A696" s="16"/>
    </row>
    <row r="697" ht="11.25">
      <c r="A697" s="16"/>
    </row>
    <row r="698" ht="11.25">
      <c r="A698" s="16"/>
    </row>
    <row r="699" ht="11.25">
      <c r="A699" s="16"/>
    </row>
    <row r="700" ht="11.25">
      <c r="A700" s="16"/>
    </row>
    <row r="701" ht="11.25">
      <c r="A701" s="16"/>
    </row>
    <row r="702" ht="11.25">
      <c r="A702" s="16"/>
    </row>
    <row r="703" ht="11.25">
      <c r="A703" s="16"/>
    </row>
    <row r="704" ht="11.25">
      <c r="A704" s="16"/>
    </row>
    <row r="705" ht="11.25">
      <c r="A705" s="16"/>
    </row>
    <row r="706" ht="11.25">
      <c r="A706" s="16"/>
    </row>
    <row r="707" ht="11.25">
      <c r="A707" s="16"/>
    </row>
    <row r="708" ht="11.25">
      <c r="A708" s="16"/>
    </row>
    <row r="709" ht="11.25">
      <c r="A709" s="16"/>
    </row>
    <row r="710" ht="11.25">
      <c r="A710" s="16"/>
    </row>
    <row r="711" ht="11.25">
      <c r="A711" s="16"/>
    </row>
    <row r="712" ht="11.25">
      <c r="A712" s="16"/>
    </row>
    <row r="713" ht="11.25">
      <c r="A713" s="16"/>
    </row>
    <row r="714" ht="11.25">
      <c r="A714" s="16"/>
    </row>
    <row r="715" ht="11.25">
      <c r="A715" s="16"/>
    </row>
    <row r="716" ht="11.25">
      <c r="A716" s="16"/>
    </row>
    <row r="717" ht="11.25">
      <c r="A717" s="16"/>
    </row>
    <row r="718" ht="11.25">
      <c r="A718" s="16"/>
    </row>
    <row r="719" ht="11.25">
      <c r="A719" s="16"/>
    </row>
    <row r="720" ht="11.25">
      <c r="A720" s="16"/>
    </row>
    <row r="721" ht="11.25">
      <c r="A721" s="16"/>
    </row>
    <row r="722" ht="11.25">
      <c r="A722" s="16"/>
    </row>
    <row r="723" ht="11.25">
      <c r="A723" s="16"/>
    </row>
    <row r="724" ht="11.25">
      <c r="A724" s="16"/>
    </row>
    <row r="725" ht="11.25">
      <c r="A725" s="16"/>
    </row>
    <row r="726" ht="11.25">
      <c r="A726" s="16"/>
    </row>
    <row r="727" ht="11.25">
      <c r="A727" s="16"/>
    </row>
    <row r="728" ht="11.25">
      <c r="A728" s="16"/>
    </row>
    <row r="729" ht="11.25">
      <c r="A729" s="16"/>
    </row>
    <row r="730" ht="11.25">
      <c r="A730" s="16"/>
    </row>
    <row r="731" ht="11.25">
      <c r="A731" s="16"/>
    </row>
    <row r="732" ht="11.25">
      <c r="A732" s="16"/>
    </row>
    <row r="733" ht="11.25">
      <c r="A733" s="16"/>
    </row>
    <row r="734" ht="11.25">
      <c r="A734" s="16"/>
    </row>
    <row r="735" ht="11.25">
      <c r="A735" s="16"/>
    </row>
    <row r="736" ht="11.25">
      <c r="A736" s="16"/>
    </row>
    <row r="737" ht="11.25">
      <c r="A737" s="16"/>
    </row>
    <row r="738" ht="11.25">
      <c r="A738" s="16"/>
    </row>
    <row r="739" ht="11.25">
      <c r="A739" s="16"/>
    </row>
    <row r="740" ht="11.25">
      <c r="A740" s="16"/>
    </row>
    <row r="741" ht="11.25">
      <c r="A741" s="16"/>
    </row>
    <row r="742" ht="11.25">
      <c r="A742" s="16"/>
    </row>
    <row r="743" ht="11.25">
      <c r="A743" s="16"/>
    </row>
    <row r="744" ht="11.25">
      <c r="A744" s="16"/>
    </row>
    <row r="745" ht="11.25">
      <c r="A745" s="16"/>
    </row>
    <row r="746" ht="11.25">
      <c r="A746" s="16"/>
    </row>
    <row r="747" ht="11.25">
      <c r="A747" s="16"/>
    </row>
    <row r="748" ht="11.25">
      <c r="A748" s="16"/>
    </row>
    <row r="749" ht="11.25">
      <c r="A749" s="16"/>
    </row>
    <row r="750" ht="11.25">
      <c r="A750" s="16"/>
    </row>
    <row r="751" ht="11.25">
      <c r="A751" s="16"/>
    </row>
    <row r="752" ht="11.25">
      <c r="A752" s="16"/>
    </row>
    <row r="753" ht="11.25">
      <c r="A753" s="16"/>
    </row>
    <row r="754" ht="11.25">
      <c r="A754" s="16"/>
    </row>
    <row r="755" ht="11.25">
      <c r="A755" s="16"/>
    </row>
    <row r="756" ht="11.25">
      <c r="A756" s="16"/>
    </row>
    <row r="757" ht="11.25">
      <c r="A757" s="16"/>
    </row>
    <row r="758" ht="11.25">
      <c r="A758" s="16"/>
    </row>
    <row r="759" ht="11.25">
      <c r="A759" s="16"/>
    </row>
    <row r="760" ht="11.25">
      <c r="A760" s="16"/>
    </row>
    <row r="761" ht="11.25">
      <c r="A761" s="16"/>
    </row>
    <row r="762" ht="11.25">
      <c r="A762" s="16"/>
    </row>
    <row r="763" ht="11.25">
      <c r="A763" s="16"/>
    </row>
    <row r="764" ht="11.25">
      <c r="A764" s="16"/>
    </row>
    <row r="765" ht="11.25">
      <c r="A765" s="16"/>
    </row>
    <row r="766" ht="11.25">
      <c r="A766" s="16"/>
    </row>
    <row r="767" ht="11.25">
      <c r="A767" s="16"/>
    </row>
    <row r="768" ht="11.25">
      <c r="A768" s="16"/>
    </row>
    <row r="769" ht="11.25">
      <c r="A769" s="16"/>
    </row>
    <row r="770" ht="11.25">
      <c r="A770" s="16"/>
    </row>
    <row r="771" ht="11.25">
      <c r="A771" s="16"/>
    </row>
    <row r="772" ht="11.25">
      <c r="A772" s="16"/>
    </row>
    <row r="773" ht="11.25">
      <c r="A773" s="16"/>
    </row>
    <row r="774" ht="11.25">
      <c r="A774" s="16"/>
    </row>
    <row r="775" ht="11.25">
      <c r="A775" s="16"/>
    </row>
    <row r="776" ht="11.25">
      <c r="A776" s="16"/>
    </row>
    <row r="777" ht="11.25">
      <c r="A777" s="16"/>
    </row>
    <row r="778" ht="11.25">
      <c r="A778" s="16"/>
    </row>
    <row r="779" ht="11.25">
      <c r="A779" s="16"/>
    </row>
    <row r="780" ht="11.25">
      <c r="A780" s="16"/>
    </row>
    <row r="781" ht="11.25">
      <c r="A781" s="16"/>
    </row>
    <row r="782" ht="11.25">
      <c r="A782" s="16"/>
    </row>
    <row r="783" ht="11.25">
      <c r="A783" s="16"/>
    </row>
    <row r="784" ht="11.25">
      <c r="A784" s="16"/>
    </row>
    <row r="785" ht="11.25">
      <c r="A785" s="16"/>
    </row>
    <row r="786" ht="11.25">
      <c r="A786" s="16"/>
    </row>
    <row r="787" ht="11.25">
      <c r="A787" s="16"/>
    </row>
    <row r="788" ht="11.25">
      <c r="A788" s="16"/>
    </row>
    <row r="789" ht="11.25">
      <c r="A789" s="16"/>
    </row>
    <row r="790" ht="11.25">
      <c r="A790" s="16"/>
    </row>
    <row r="791" ht="11.25">
      <c r="A791" s="16"/>
    </row>
    <row r="792" ht="11.25">
      <c r="A792" s="16"/>
    </row>
    <row r="793" ht="11.25">
      <c r="A793" s="16"/>
    </row>
    <row r="794" ht="11.25">
      <c r="A794" s="16"/>
    </row>
    <row r="795" ht="11.25">
      <c r="A795" s="16"/>
    </row>
    <row r="796" ht="11.25">
      <c r="A796" s="16"/>
    </row>
    <row r="797" ht="11.25">
      <c r="A797" s="16"/>
    </row>
    <row r="798" ht="11.25">
      <c r="A798" s="16"/>
    </row>
    <row r="799" ht="11.25">
      <c r="A799" s="16"/>
    </row>
    <row r="800" ht="11.25">
      <c r="A800" s="16"/>
    </row>
    <row r="801" ht="11.25">
      <c r="A801" s="16"/>
    </row>
    <row r="802" ht="11.25">
      <c r="A802" s="16"/>
    </row>
    <row r="803" ht="11.25">
      <c r="A803" s="16"/>
    </row>
    <row r="804" ht="11.25">
      <c r="A804" s="16"/>
    </row>
    <row r="805" ht="11.25">
      <c r="A805" s="16"/>
    </row>
    <row r="806" ht="11.25">
      <c r="A806" s="16"/>
    </row>
    <row r="807" ht="11.25">
      <c r="A807" s="16"/>
    </row>
    <row r="808" ht="11.25">
      <c r="A808" s="16"/>
    </row>
    <row r="809" ht="11.25">
      <c r="A809" s="16"/>
    </row>
    <row r="810" ht="11.25">
      <c r="A810" s="16"/>
    </row>
    <row r="811" ht="11.25">
      <c r="A811" s="16"/>
    </row>
    <row r="812" ht="11.25">
      <c r="A812" s="16"/>
    </row>
    <row r="813" ht="11.25">
      <c r="A813" s="16"/>
    </row>
    <row r="814" ht="11.25">
      <c r="A814" s="16"/>
    </row>
    <row r="815" ht="11.25">
      <c r="A815" s="16"/>
    </row>
    <row r="816" ht="11.25">
      <c r="A816" s="16"/>
    </row>
    <row r="817" ht="11.25">
      <c r="A817" s="16"/>
    </row>
    <row r="818" ht="11.25">
      <c r="A818" s="16"/>
    </row>
    <row r="819" ht="11.25">
      <c r="A819" s="16"/>
    </row>
    <row r="820" ht="11.25">
      <c r="A820" s="16"/>
    </row>
    <row r="821" ht="11.25">
      <c r="A821" s="16"/>
    </row>
    <row r="822" ht="11.25">
      <c r="A822" s="16"/>
    </row>
    <row r="823" ht="11.25">
      <c r="A823" s="16"/>
    </row>
    <row r="824" ht="11.25">
      <c r="A824" s="16"/>
    </row>
    <row r="825" ht="11.25">
      <c r="A825" s="16"/>
    </row>
    <row r="826" ht="11.25">
      <c r="A826" s="16"/>
    </row>
    <row r="827" ht="11.25">
      <c r="A827" s="16"/>
    </row>
    <row r="828" ht="11.25">
      <c r="A828" s="16"/>
    </row>
    <row r="829" ht="11.25">
      <c r="A829" s="16"/>
    </row>
    <row r="830" ht="11.25">
      <c r="A830" s="16"/>
    </row>
    <row r="831" ht="11.25">
      <c r="A831" s="16"/>
    </row>
    <row r="832" ht="11.25">
      <c r="A832" s="16"/>
    </row>
    <row r="833" ht="11.25">
      <c r="A833" s="16"/>
    </row>
    <row r="834" ht="11.25">
      <c r="A834" s="16"/>
    </row>
    <row r="835" ht="11.25">
      <c r="A835" s="16"/>
    </row>
    <row r="836" ht="11.25">
      <c r="A836" s="16"/>
    </row>
    <row r="837" ht="11.25">
      <c r="A837" s="16"/>
    </row>
    <row r="838" ht="11.25">
      <c r="A838" s="16"/>
    </row>
    <row r="839" ht="11.25">
      <c r="A839" s="16"/>
    </row>
    <row r="840" ht="11.25">
      <c r="A840" s="16"/>
    </row>
    <row r="841" ht="11.25">
      <c r="A841" s="16"/>
    </row>
    <row r="842" ht="11.25">
      <c r="A842" s="16"/>
    </row>
    <row r="843" ht="11.25">
      <c r="A843" s="16"/>
    </row>
    <row r="844" ht="11.25">
      <c r="A844" s="16"/>
    </row>
    <row r="845" ht="11.25">
      <c r="A845" s="16"/>
    </row>
    <row r="846" ht="11.25">
      <c r="A846" s="16"/>
    </row>
    <row r="847" ht="11.25">
      <c r="A847" s="16"/>
    </row>
    <row r="848" ht="11.25">
      <c r="A848" s="16"/>
    </row>
    <row r="849" ht="11.25">
      <c r="A849" s="16"/>
    </row>
    <row r="850" ht="11.25">
      <c r="A850" s="16"/>
    </row>
    <row r="851" ht="11.25">
      <c r="A851" s="16"/>
    </row>
    <row r="852" ht="11.25">
      <c r="A852" s="16"/>
    </row>
    <row r="853" ht="11.25">
      <c r="A853" s="16"/>
    </row>
    <row r="854" ht="11.25">
      <c r="A854" s="16"/>
    </row>
    <row r="855" ht="11.25">
      <c r="A855" s="16"/>
    </row>
    <row r="856" ht="11.25">
      <c r="A856" s="16"/>
    </row>
    <row r="857" ht="11.25">
      <c r="A857" s="16"/>
    </row>
    <row r="858" ht="11.25">
      <c r="A858" s="16"/>
    </row>
    <row r="859" ht="11.25">
      <c r="A859" s="16"/>
    </row>
    <row r="860" ht="11.25">
      <c r="A860" s="16"/>
    </row>
    <row r="861" ht="11.25">
      <c r="A861" s="16"/>
    </row>
    <row r="862" ht="11.25">
      <c r="A862" s="16"/>
    </row>
    <row r="863" ht="11.25">
      <c r="A863" s="16"/>
    </row>
    <row r="864" ht="11.25">
      <c r="A864" s="16"/>
    </row>
    <row r="865" ht="11.25">
      <c r="A865" s="16"/>
    </row>
    <row r="866" ht="11.25">
      <c r="A866" s="16"/>
    </row>
    <row r="867" ht="11.25">
      <c r="A867" s="16"/>
    </row>
    <row r="868" ht="11.25">
      <c r="A868" s="16"/>
    </row>
    <row r="869" ht="11.25">
      <c r="A869" s="16"/>
    </row>
    <row r="870" ht="11.25">
      <c r="A870" s="16"/>
    </row>
    <row r="871" ht="11.25">
      <c r="A871" s="16"/>
    </row>
    <row r="872" ht="11.25">
      <c r="A872" s="16"/>
    </row>
    <row r="873" ht="11.25">
      <c r="A873" s="16"/>
    </row>
    <row r="874" ht="11.25">
      <c r="A874" s="16"/>
    </row>
    <row r="875" ht="11.25">
      <c r="A875" s="16"/>
    </row>
    <row r="876" ht="11.25">
      <c r="A876" s="16"/>
    </row>
    <row r="877" ht="11.25">
      <c r="A877" s="16"/>
    </row>
    <row r="878" ht="11.25">
      <c r="A878" s="16"/>
    </row>
    <row r="879" ht="11.25">
      <c r="A879" s="16"/>
    </row>
    <row r="880" ht="11.25">
      <c r="A880" s="16"/>
    </row>
    <row r="881" ht="11.25">
      <c r="A881" s="16"/>
    </row>
    <row r="882" ht="11.25">
      <c r="A882" s="16"/>
    </row>
    <row r="883" ht="11.25">
      <c r="A883" s="16"/>
    </row>
    <row r="884" ht="11.25">
      <c r="A884" s="16"/>
    </row>
    <row r="885" ht="11.25">
      <c r="A885" s="16"/>
    </row>
    <row r="886" ht="11.25">
      <c r="A886" s="16"/>
    </row>
    <row r="887" ht="11.25">
      <c r="A887" s="16"/>
    </row>
    <row r="888" ht="11.25">
      <c r="A888" s="16"/>
    </row>
    <row r="889" ht="11.25">
      <c r="A889" s="16"/>
    </row>
    <row r="890" ht="11.25">
      <c r="A890" s="16"/>
    </row>
    <row r="891" ht="11.25">
      <c r="A891" s="16"/>
    </row>
    <row r="892" ht="11.25">
      <c r="A892" s="16"/>
    </row>
    <row r="893" ht="11.25">
      <c r="A893" s="16"/>
    </row>
    <row r="894" ht="11.25">
      <c r="A894" s="16"/>
    </row>
    <row r="895" ht="11.25">
      <c r="A895" s="16"/>
    </row>
    <row r="896" ht="11.25">
      <c r="A896" s="16"/>
    </row>
    <row r="897" ht="11.25">
      <c r="A897" s="16"/>
    </row>
    <row r="898" ht="11.25">
      <c r="A898" s="16"/>
    </row>
    <row r="899" ht="11.25">
      <c r="A899" s="16"/>
    </row>
    <row r="900" ht="11.25">
      <c r="A900" s="16"/>
    </row>
    <row r="901" ht="11.25">
      <c r="A901" s="16"/>
    </row>
    <row r="902" ht="11.25">
      <c r="A902" s="16"/>
    </row>
    <row r="903" ht="11.25">
      <c r="A903" s="16"/>
    </row>
    <row r="904" ht="11.25">
      <c r="A904" s="16"/>
    </row>
    <row r="905" ht="11.25">
      <c r="A905" s="16"/>
    </row>
    <row r="906" ht="11.25">
      <c r="A906" s="16"/>
    </row>
    <row r="907" ht="11.25">
      <c r="A907" s="16"/>
    </row>
    <row r="908" ht="11.25">
      <c r="A908" s="16"/>
    </row>
    <row r="909" ht="11.25">
      <c r="A909" s="16"/>
    </row>
    <row r="910" ht="11.25">
      <c r="A910" s="16"/>
    </row>
    <row r="911" ht="11.25">
      <c r="A911" s="16"/>
    </row>
    <row r="912" ht="11.25">
      <c r="A912" s="16"/>
    </row>
    <row r="913" ht="11.25">
      <c r="A913" s="16"/>
    </row>
    <row r="914" ht="11.25">
      <c r="A914" s="16"/>
    </row>
    <row r="915" ht="11.25">
      <c r="A915" s="16"/>
    </row>
    <row r="916" ht="11.25">
      <c r="A916" s="16"/>
    </row>
    <row r="917" ht="11.25">
      <c r="A917" s="16"/>
    </row>
    <row r="918" ht="11.25">
      <c r="A918" s="16"/>
    </row>
    <row r="919" ht="11.25">
      <c r="A919" s="16"/>
    </row>
    <row r="920" ht="11.25">
      <c r="A920" s="16"/>
    </row>
    <row r="921" ht="11.25">
      <c r="A921" s="16"/>
    </row>
    <row r="922" ht="11.25">
      <c r="A922" s="16"/>
    </row>
    <row r="923" ht="11.25">
      <c r="A923" s="16"/>
    </row>
    <row r="924" ht="11.25">
      <c r="A924" s="16"/>
    </row>
    <row r="925" ht="11.25">
      <c r="A925" s="16"/>
    </row>
    <row r="926" ht="11.25">
      <c r="A926" s="16"/>
    </row>
    <row r="927" ht="11.25">
      <c r="A927" s="16"/>
    </row>
    <row r="928" ht="11.25">
      <c r="A928" s="16"/>
    </row>
    <row r="929" ht="11.25">
      <c r="A929" s="16"/>
    </row>
    <row r="930" ht="11.25">
      <c r="A930" s="16"/>
    </row>
    <row r="931" ht="11.25">
      <c r="A931" s="16"/>
    </row>
    <row r="932" ht="11.25">
      <c r="A932" s="16"/>
    </row>
    <row r="933" ht="11.25">
      <c r="A933" s="16"/>
    </row>
    <row r="934" ht="11.25">
      <c r="A934" s="16"/>
    </row>
    <row r="935" ht="11.25">
      <c r="A935" s="16"/>
    </row>
    <row r="936" ht="11.25">
      <c r="A936" s="16"/>
    </row>
    <row r="937" ht="11.25">
      <c r="A937" s="16"/>
    </row>
    <row r="938" ht="11.25">
      <c r="A938" s="16"/>
    </row>
    <row r="939" ht="11.25">
      <c r="A939" s="16"/>
    </row>
    <row r="940" ht="11.25">
      <c r="A940" s="16"/>
    </row>
    <row r="941" ht="11.25">
      <c r="A941" s="16"/>
    </row>
    <row r="942" ht="11.25">
      <c r="A942" s="16"/>
    </row>
    <row r="943" ht="11.25">
      <c r="A943" s="16"/>
    </row>
    <row r="944" ht="11.25">
      <c r="A944" s="16"/>
    </row>
    <row r="945" ht="11.25">
      <c r="A945" s="16"/>
    </row>
    <row r="946" ht="11.25">
      <c r="A946" s="16"/>
    </row>
    <row r="947" ht="11.25">
      <c r="A947" s="16"/>
    </row>
    <row r="948" ht="11.25">
      <c r="A948" s="16"/>
    </row>
    <row r="949" ht="11.25">
      <c r="A949" s="16"/>
    </row>
    <row r="950" ht="11.25">
      <c r="A950" s="16"/>
    </row>
    <row r="951" ht="11.25">
      <c r="A951" s="16"/>
    </row>
    <row r="952" ht="11.25">
      <c r="A952" s="16"/>
    </row>
    <row r="953" ht="11.25">
      <c r="A953" s="16"/>
    </row>
    <row r="954" ht="11.25">
      <c r="A954" s="16"/>
    </row>
    <row r="955" ht="11.25">
      <c r="A955" s="16"/>
    </row>
    <row r="956" ht="11.25">
      <c r="A956" s="16"/>
    </row>
    <row r="957" ht="11.25">
      <c r="A957" s="16"/>
    </row>
    <row r="958" ht="11.25">
      <c r="A958" s="16"/>
    </row>
    <row r="959" ht="11.25">
      <c r="A959" s="16"/>
    </row>
    <row r="960" ht="11.25">
      <c r="A960" s="16"/>
    </row>
    <row r="961" ht="11.25">
      <c r="A961" s="16"/>
    </row>
    <row r="962" ht="11.25">
      <c r="A962" s="16"/>
    </row>
    <row r="963" ht="11.25">
      <c r="A963" s="16"/>
    </row>
    <row r="964" ht="11.25">
      <c r="A964" s="16"/>
    </row>
    <row r="965" ht="11.25">
      <c r="A965" s="16"/>
    </row>
    <row r="966" ht="11.25">
      <c r="A966" s="16"/>
    </row>
    <row r="967" ht="11.25">
      <c r="A967" s="16"/>
    </row>
    <row r="968" ht="11.25">
      <c r="A968" s="16"/>
    </row>
    <row r="969" ht="11.25">
      <c r="A969" s="16"/>
    </row>
    <row r="970" ht="11.25">
      <c r="A970" s="16"/>
    </row>
    <row r="971" ht="11.25">
      <c r="A971" s="16"/>
    </row>
    <row r="972" ht="11.25">
      <c r="A972" s="16"/>
    </row>
    <row r="973" ht="11.25">
      <c r="A973" s="16"/>
    </row>
    <row r="974" ht="11.25">
      <c r="A974" s="16"/>
    </row>
    <row r="975" ht="11.25">
      <c r="A975" s="16"/>
    </row>
    <row r="976" ht="11.25">
      <c r="A976" s="16"/>
    </row>
    <row r="977" ht="11.25">
      <c r="A977" s="16"/>
    </row>
    <row r="978" ht="11.25">
      <c r="A978" s="16"/>
    </row>
    <row r="979" ht="11.25">
      <c r="A979" s="16"/>
    </row>
    <row r="980" ht="11.25">
      <c r="A980" s="16"/>
    </row>
    <row r="981" ht="11.25">
      <c r="A981" s="16"/>
    </row>
    <row r="982" ht="11.25">
      <c r="A982" s="16"/>
    </row>
    <row r="983" ht="11.25">
      <c r="A983" s="16"/>
    </row>
    <row r="984" ht="11.25">
      <c r="A984" s="16"/>
    </row>
    <row r="985" ht="11.25">
      <c r="A985" s="16"/>
    </row>
    <row r="986" ht="11.25">
      <c r="A986" s="16"/>
    </row>
    <row r="987" ht="11.25">
      <c r="A987" s="16"/>
    </row>
    <row r="988" ht="11.25">
      <c r="A988" s="16"/>
    </row>
    <row r="989" ht="11.25">
      <c r="A989" s="16"/>
    </row>
    <row r="990" ht="11.25">
      <c r="A990" s="16"/>
    </row>
    <row r="991" ht="11.25">
      <c r="A991" s="16"/>
    </row>
    <row r="992" ht="11.25">
      <c r="A992" s="16"/>
    </row>
    <row r="993" ht="11.25">
      <c r="A993" s="16"/>
    </row>
    <row r="994" ht="11.25">
      <c r="A994" s="16"/>
    </row>
    <row r="995" ht="11.25">
      <c r="A995" s="16"/>
    </row>
    <row r="996" ht="11.25">
      <c r="A996" s="16"/>
    </row>
    <row r="997" ht="11.25">
      <c r="A997" s="16"/>
    </row>
    <row r="998" ht="11.25">
      <c r="A998" s="16"/>
    </row>
    <row r="999" ht="11.25">
      <c r="A999" s="16"/>
    </row>
    <row r="1000" ht="11.25">
      <c r="A1000" s="16"/>
    </row>
    <row r="1001" ht="11.25">
      <c r="A1001" s="16"/>
    </row>
    <row r="1002" ht="11.25">
      <c r="A1002" s="16"/>
    </row>
    <row r="1003" ht="11.25">
      <c r="A1003" s="16"/>
    </row>
    <row r="1004" ht="11.25">
      <c r="A1004" s="16"/>
    </row>
    <row r="1005" ht="11.25">
      <c r="A1005" s="16"/>
    </row>
    <row r="1006" ht="11.25">
      <c r="A1006" s="16"/>
    </row>
    <row r="1007" ht="11.25">
      <c r="A1007" s="16"/>
    </row>
    <row r="1008" ht="11.25">
      <c r="A1008" s="16"/>
    </row>
    <row r="1009" ht="11.25">
      <c r="A1009" s="16"/>
    </row>
    <row r="1010" ht="11.25">
      <c r="A1010" s="16"/>
    </row>
    <row r="1011" ht="11.25">
      <c r="A1011" s="16"/>
    </row>
    <row r="1012" ht="11.25">
      <c r="A1012" s="16"/>
    </row>
    <row r="1013" ht="11.25">
      <c r="A1013" s="16"/>
    </row>
    <row r="1014" ht="11.25">
      <c r="A1014" s="16"/>
    </row>
    <row r="1015" ht="11.25">
      <c r="A1015" s="16"/>
    </row>
    <row r="1016" ht="11.25">
      <c r="A1016" s="16"/>
    </row>
    <row r="1017" ht="11.25">
      <c r="A1017" s="16"/>
    </row>
    <row r="1018" ht="11.25">
      <c r="A1018" s="16"/>
    </row>
    <row r="1019" ht="11.25">
      <c r="A1019" s="16"/>
    </row>
    <row r="1020" ht="11.25">
      <c r="A1020" s="16"/>
    </row>
    <row r="1021" ht="11.25">
      <c r="A1021" s="16"/>
    </row>
    <row r="1022" ht="11.25">
      <c r="A1022" s="16"/>
    </row>
    <row r="1023" ht="11.25">
      <c r="A1023" s="16"/>
    </row>
    <row r="1024" ht="11.25">
      <c r="A1024" s="16"/>
    </row>
    <row r="1025" ht="11.25">
      <c r="A1025" s="16"/>
    </row>
    <row r="1026" ht="11.25">
      <c r="A1026" s="16"/>
    </row>
    <row r="1027" ht="11.25">
      <c r="A1027" s="16"/>
    </row>
    <row r="1028" ht="11.25">
      <c r="A1028" s="16"/>
    </row>
    <row r="1029" ht="11.25">
      <c r="A1029" s="16"/>
    </row>
    <row r="1030" ht="11.25">
      <c r="A1030" s="16"/>
    </row>
    <row r="1031" ht="11.25">
      <c r="A1031" s="16"/>
    </row>
    <row r="1032" ht="11.25">
      <c r="A1032" s="16"/>
    </row>
    <row r="1033" ht="11.25">
      <c r="A1033" s="16"/>
    </row>
    <row r="1034" ht="11.25">
      <c r="A1034" s="16"/>
    </row>
    <row r="1035" ht="11.25">
      <c r="A1035" s="16"/>
    </row>
    <row r="1036" ht="11.25">
      <c r="A1036" s="16"/>
    </row>
    <row r="1037" ht="11.25">
      <c r="A1037" s="16"/>
    </row>
    <row r="1038" ht="11.25">
      <c r="A1038" s="16"/>
    </row>
    <row r="1039" ht="11.25">
      <c r="A1039" s="16"/>
    </row>
    <row r="1040" ht="11.25">
      <c r="A1040" s="16"/>
    </row>
    <row r="1041" ht="11.25">
      <c r="A1041" s="16"/>
    </row>
    <row r="1042" ht="11.25">
      <c r="A1042" s="16"/>
    </row>
    <row r="1043" ht="11.25">
      <c r="A1043" s="16"/>
    </row>
    <row r="1044" ht="11.25">
      <c r="A1044" s="16"/>
    </row>
    <row r="1045" ht="11.25">
      <c r="A1045" s="16"/>
    </row>
    <row r="1046" ht="11.25">
      <c r="A1046" s="16"/>
    </row>
    <row r="1047" ht="11.25">
      <c r="A1047" s="16"/>
    </row>
    <row r="1048" ht="11.25">
      <c r="A1048" s="16"/>
    </row>
    <row r="1049" ht="11.25">
      <c r="A1049" s="16"/>
    </row>
    <row r="1050" ht="11.25">
      <c r="A1050" s="16"/>
    </row>
    <row r="1051" ht="11.25">
      <c r="A1051" s="16"/>
    </row>
    <row r="1052" ht="11.25">
      <c r="A1052" s="16"/>
    </row>
    <row r="1053" ht="11.25">
      <c r="A1053" s="16"/>
    </row>
    <row r="1054" ht="11.25">
      <c r="A1054" s="16"/>
    </row>
    <row r="1055" ht="11.25">
      <c r="A1055" s="16"/>
    </row>
    <row r="1056" ht="11.25">
      <c r="A1056" s="16"/>
    </row>
    <row r="1057" ht="11.25">
      <c r="A1057" s="16"/>
    </row>
    <row r="1058" ht="11.25">
      <c r="A1058" s="16"/>
    </row>
    <row r="1059" ht="11.25">
      <c r="A1059" s="16"/>
    </row>
    <row r="1060" ht="11.25">
      <c r="A1060" s="16"/>
    </row>
    <row r="1061" ht="11.25">
      <c r="A1061" s="16"/>
    </row>
    <row r="1062" ht="11.25">
      <c r="A1062" s="16"/>
    </row>
    <row r="1063" ht="11.25">
      <c r="A1063" s="16"/>
    </row>
    <row r="1064" ht="11.25">
      <c r="A1064" s="16"/>
    </row>
    <row r="1065" ht="11.25">
      <c r="A1065" s="16"/>
    </row>
    <row r="1066" ht="11.25">
      <c r="A1066" s="16"/>
    </row>
    <row r="1067" ht="11.25">
      <c r="A1067" s="16"/>
    </row>
    <row r="1068" ht="11.25">
      <c r="A1068" s="16"/>
    </row>
    <row r="1069" ht="11.25">
      <c r="A1069" s="16"/>
    </row>
    <row r="1070" ht="11.25">
      <c r="A1070" s="16"/>
    </row>
    <row r="1071" ht="11.25">
      <c r="A1071" s="16"/>
    </row>
    <row r="1072" ht="11.25">
      <c r="A1072" s="16"/>
    </row>
    <row r="1073" ht="11.25">
      <c r="A1073" s="16"/>
    </row>
    <row r="1074" ht="11.25">
      <c r="A1074" s="16"/>
    </row>
    <row r="1075" ht="11.25">
      <c r="A1075" s="16"/>
    </row>
    <row r="1076" ht="11.25">
      <c r="A1076" s="16"/>
    </row>
    <row r="1077" ht="11.25">
      <c r="A1077" s="16"/>
    </row>
    <row r="1078" ht="11.25">
      <c r="A1078" s="16"/>
    </row>
    <row r="1079" ht="11.25">
      <c r="A1079" s="16"/>
    </row>
    <row r="1080" ht="11.25">
      <c r="A1080" s="16"/>
    </row>
    <row r="1081" ht="11.25">
      <c r="A1081" s="16"/>
    </row>
    <row r="1082" ht="11.25">
      <c r="A1082" s="16"/>
    </row>
    <row r="1083" ht="11.25">
      <c r="A1083" s="16"/>
    </row>
    <row r="1084" ht="11.25">
      <c r="A1084" s="16"/>
    </row>
    <row r="1085" ht="11.25">
      <c r="A1085" s="16"/>
    </row>
    <row r="1086" ht="11.25">
      <c r="A1086" s="16"/>
    </row>
    <row r="1087" ht="11.25">
      <c r="A1087" s="16"/>
    </row>
    <row r="1088" ht="11.25">
      <c r="A1088" s="16"/>
    </row>
    <row r="1089" ht="11.25">
      <c r="A1089" s="16"/>
    </row>
    <row r="1090" ht="11.25">
      <c r="A1090" s="16"/>
    </row>
    <row r="1091" ht="11.25">
      <c r="A1091" s="16"/>
    </row>
    <row r="1092" ht="11.25">
      <c r="A1092" s="16"/>
    </row>
    <row r="1093" ht="11.25">
      <c r="A1093" s="16"/>
    </row>
    <row r="1094" ht="11.25">
      <c r="A1094" s="16"/>
    </row>
    <row r="1095" ht="11.25">
      <c r="A1095" s="16"/>
    </row>
    <row r="1096" ht="11.25">
      <c r="A1096" s="16"/>
    </row>
    <row r="1097" ht="11.25">
      <c r="A1097" s="16"/>
    </row>
    <row r="1098" ht="11.25">
      <c r="A1098" s="16"/>
    </row>
    <row r="1099" ht="11.25">
      <c r="A1099" s="16"/>
    </row>
    <row r="1100" ht="11.25">
      <c r="A1100" s="16"/>
    </row>
    <row r="1101" ht="11.25">
      <c r="A1101" s="16"/>
    </row>
    <row r="1102" ht="11.25">
      <c r="A1102" s="16"/>
    </row>
    <row r="1103" ht="11.25">
      <c r="A1103" s="16"/>
    </row>
    <row r="1104" ht="11.25">
      <c r="A1104" s="16"/>
    </row>
    <row r="1105" ht="11.25">
      <c r="A1105" s="16"/>
    </row>
    <row r="1106" ht="11.25">
      <c r="A1106" s="16"/>
    </row>
    <row r="1107" ht="11.25">
      <c r="A1107" s="16"/>
    </row>
    <row r="1108" ht="11.25">
      <c r="A1108" s="16"/>
    </row>
    <row r="1109" ht="11.25">
      <c r="A1109" s="16"/>
    </row>
    <row r="1110" ht="11.25">
      <c r="A1110" s="16"/>
    </row>
    <row r="1111" ht="11.25">
      <c r="A1111" s="16"/>
    </row>
    <row r="1112" ht="11.25">
      <c r="A1112" s="16"/>
    </row>
    <row r="1113" ht="11.25">
      <c r="A1113" s="16"/>
    </row>
    <row r="1114" ht="11.25">
      <c r="A1114" s="16"/>
    </row>
    <row r="1115" ht="11.25">
      <c r="A1115" s="16"/>
    </row>
    <row r="1116" ht="11.25">
      <c r="A1116" s="16"/>
    </row>
    <row r="1117" ht="11.25">
      <c r="A1117" s="16"/>
    </row>
    <row r="1118" ht="11.25">
      <c r="A1118" s="16"/>
    </row>
    <row r="1119" ht="11.25">
      <c r="A1119" s="16"/>
    </row>
    <row r="1120" ht="11.25">
      <c r="A1120" s="16"/>
    </row>
    <row r="1121" ht="11.25">
      <c r="A1121" s="16"/>
    </row>
    <row r="1122" ht="11.25">
      <c r="A1122" s="16"/>
    </row>
    <row r="1123" ht="11.25">
      <c r="A1123" s="16"/>
    </row>
    <row r="1124" ht="11.25">
      <c r="A1124" s="16"/>
    </row>
    <row r="1125" ht="11.25">
      <c r="A1125" s="16"/>
    </row>
    <row r="1126" ht="11.25">
      <c r="A1126" s="16"/>
    </row>
    <row r="1127" ht="11.25">
      <c r="A1127" s="16"/>
    </row>
    <row r="1128" ht="11.25">
      <c r="A1128" s="16"/>
    </row>
    <row r="1129" ht="11.25">
      <c r="A1129" s="16"/>
    </row>
    <row r="1130" ht="11.25">
      <c r="A1130" s="16"/>
    </row>
    <row r="1131" ht="11.25">
      <c r="A1131" s="16"/>
    </row>
    <row r="1132" ht="11.25">
      <c r="A1132" s="16"/>
    </row>
    <row r="1133" ht="11.25">
      <c r="A1133" s="16"/>
    </row>
    <row r="1134" ht="11.25">
      <c r="A1134" s="16"/>
    </row>
    <row r="1135" ht="11.25">
      <c r="A1135" s="16"/>
    </row>
    <row r="1136" ht="11.25">
      <c r="A1136" s="16"/>
    </row>
    <row r="1137" ht="11.25">
      <c r="A1137" s="16"/>
    </row>
    <row r="1138" ht="11.25">
      <c r="A1138" s="16"/>
    </row>
    <row r="1139" ht="11.25">
      <c r="A1139" s="16"/>
    </row>
    <row r="1140" ht="11.25">
      <c r="A1140" s="16"/>
    </row>
    <row r="1141" ht="11.25">
      <c r="A1141" s="16"/>
    </row>
    <row r="1142" ht="11.25">
      <c r="A1142" s="16"/>
    </row>
    <row r="1143" ht="11.25">
      <c r="A1143" s="16"/>
    </row>
    <row r="1144" ht="11.25">
      <c r="A1144" s="16"/>
    </row>
    <row r="1145" ht="11.25">
      <c r="A1145" s="16"/>
    </row>
    <row r="1146" ht="11.25">
      <c r="A1146" s="16"/>
    </row>
    <row r="1147" ht="11.25">
      <c r="A1147" s="16"/>
    </row>
    <row r="1148" ht="11.25">
      <c r="A1148" s="16"/>
    </row>
    <row r="1149" ht="11.25">
      <c r="A1149" s="16"/>
    </row>
    <row r="1150" ht="11.25">
      <c r="A1150" s="16"/>
    </row>
    <row r="1151" ht="11.25">
      <c r="A1151" s="16"/>
    </row>
    <row r="1152" ht="11.25">
      <c r="A1152" s="16"/>
    </row>
    <row r="1153" ht="11.25">
      <c r="A1153" s="16"/>
    </row>
    <row r="1154" ht="11.25">
      <c r="A1154" s="16"/>
    </row>
    <row r="1155" ht="11.25">
      <c r="A1155" s="16"/>
    </row>
    <row r="1156" ht="11.25">
      <c r="A1156" s="16"/>
    </row>
    <row r="1157" ht="11.25">
      <c r="A1157" s="16"/>
    </row>
    <row r="1158" ht="11.25">
      <c r="A1158" s="16"/>
    </row>
    <row r="1159" ht="11.25">
      <c r="A1159" s="16"/>
    </row>
    <row r="1160" ht="11.25">
      <c r="A1160" s="16"/>
    </row>
    <row r="1161" ht="11.25">
      <c r="A1161" s="16"/>
    </row>
    <row r="1162" ht="11.25">
      <c r="A1162" s="16"/>
    </row>
    <row r="1163" ht="11.25">
      <c r="A1163" s="16"/>
    </row>
    <row r="1164" ht="11.25">
      <c r="A1164" s="16"/>
    </row>
    <row r="1165" ht="11.25">
      <c r="A1165" s="16"/>
    </row>
    <row r="1166" ht="11.25">
      <c r="A1166" s="16"/>
    </row>
    <row r="1167" ht="11.25">
      <c r="A1167" s="16"/>
    </row>
    <row r="1168" ht="11.25">
      <c r="A1168" s="16"/>
    </row>
    <row r="1169" ht="11.25">
      <c r="A1169" s="16"/>
    </row>
    <row r="1170" ht="11.25">
      <c r="A1170" s="16"/>
    </row>
    <row r="1171" ht="11.25">
      <c r="A1171" s="16"/>
    </row>
    <row r="1172" ht="11.25">
      <c r="A1172" s="16"/>
    </row>
    <row r="1173" ht="11.25">
      <c r="A1173" s="16"/>
    </row>
    <row r="1174" ht="11.25">
      <c r="A1174" s="16"/>
    </row>
    <row r="1175" ht="11.25">
      <c r="A1175" s="16"/>
    </row>
    <row r="1176" ht="11.25">
      <c r="A1176" s="16"/>
    </row>
    <row r="1177" ht="11.25">
      <c r="A1177" s="16"/>
    </row>
    <row r="1178" ht="11.25">
      <c r="A1178" s="16"/>
    </row>
    <row r="1179" ht="11.25">
      <c r="A1179" s="16"/>
    </row>
    <row r="1180" ht="11.25">
      <c r="A1180" s="16"/>
    </row>
    <row r="1181" ht="11.25">
      <c r="A1181" s="16"/>
    </row>
    <row r="1182" ht="11.25">
      <c r="A1182" s="16"/>
    </row>
    <row r="1183" ht="11.25">
      <c r="A1183" s="16"/>
    </row>
    <row r="1184" ht="11.25">
      <c r="A1184" s="16"/>
    </row>
    <row r="1185" ht="11.25">
      <c r="A1185" s="16"/>
    </row>
    <row r="1186" ht="11.25">
      <c r="A1186" s="16"/>
    </row>
    <row r="1187" ht="11.25">
      <c r="A1187" s="16"/>
    </row>
    <row r="1188" ht="11.25">
      <c r="A1188" s="16"/>
    </row>
    <row r="1189" ht="11.25">
      <c r="A1189" s="16"/>
    </row>
    <row r="1190" ht="11.25">
      <c r="A1190" s="16"/>
    </row>
    <row r="1191" ht="11.25">
      <c r="A1191" s="16"/>
    </row>
    <row r="1192" ht="11.25">
      <c r="A1192" s="16"/>
    </row>
    <row r="1193" ht="11.25">
      <c r="A1193" s="16"/>
    </row>
    <row r="1194" ht="11.25">
      <c r="A1194" s="16"/>
    </row>
    <row r="1195" ht="11.25">
      <c r="A1195" s="16"/>
    </row>
    <row r="1196" ht="11.25">
      <c r="A1196" s="16"/>
    </row>
    <row r="1197" ht="11.25">
      <c r="A1197" s="16"/>
    </row>
    <row r="1198" ht="11.25">
      <c r="A1198" s="16"/>
    </row>
    <row r="1199" ht="11.25">
      <c r="A1199" s="16"/>
    </row>
    <row r="1200" ht="11.25">
      <c r="A1200" s="16"/>
    </row>
    <row r="1201" ht="11.25">
      <c r="A1201" s="16"/>
    </row>
    <row r="1202" ht="11.25">
      <c r="A1202" s="16"/>
    </row>
    <row r="1203" ht="11.25">
      <c r="A1203" s="16"/>
    </row>
    <row r="1204" ht="11.25">
      <c r="A1204" s="16"/>
    </row>
    <row r="1205" ht="11.25">
      <c r="A1205" s="16"/>
    </row>
    <row r="1206" ht="11.25">
      <c r="A1206" s="16"/>
    </row>
    <row r="1207" ht="11.25">
      <c r="A1207" s="16"/>
    </row>
    <row r="1208" ht="11.25">
      <c r="A1208" s="16"/>
    </row>
    <row r="1209" ht="11.25">
      <c r="A1209" s="16"/>
    </row>
    <row r="1210" ht="11.25">
      <c r="A1210" s="16"/>
    </row>
    <row r="1211" ht="11.25">
      <c r="A1211" s="16"/>
    </row>
    <row r="1212" ht="11.25">
      <c r="A1212" s="16"/>
    </row>
    <row r="1213" ht="11.25">
      <c r="A1213" s="16"/>
    </row>
    <row r="1214" ht="11.25">
      <c r="A1214" s="16"/>
    </row>
    <row r="1215" ht="11.25">
      <c r="A1215" s="16"/>
    </row>
    <row r="1216" ht="11.25">
      <c r="A1216" s="16"/>
    </row>
    <row r="1217" ht="11.25">
      <c r="A1217" s="16"/>
    </row>
    <row r="1218" ht="11.25">
      <c r="A1218" s="16"/>
    </row>
    <row r="1219" ht="11.25">
      <c r="A1219" s="16"/>
    </row>
    <row r="1220" ht="11.25">
      <c r="A1220" s="16"/>
    </row>
    <row r="1221" ht="11.25">
      <c r="A1221" s="16"/>
    </row>
    <row r="1222" ht="11.25">
      <c r="A1222" s="16"/>
    </row>
    <row r="1223" ht="11.25">
      <c r="A1223" s="16"/>
    </row>
    <row r="1224" ht="11.25">
      <c r="A1224" s="16"/>
    </row>
    <row r="1225" ht="11.25">
      <c r="A1225" s="16"/>
    </row>
    <row r="1226" ht="11.25">
      <c r="A1226" s="16"/>
    </row>
    <row r="1227" ht="11.25">
      <c r="A1227" s="16"/>
    </row>
    <row r="1228" ht="11.25">
      <c r="A1228" s="16"/>
    </row>
    <row r="1229" ht="11.25">
      <c r="A1229" s="16"/>
    </row>
    <row r="1230" ht="11.25">
      <c r="A1230" s="16"/>
    </row>
    <row r="1231" ht="11.25">
      <c r="A1231" s="16"/>
    </row>
    <row r="1232" ht="11.25">
      <c r="A1232" s="16"/>
    </row>
    <row r="1233" ht="11.25">
      <c r="A1233" s="16"/>
    </row>
    <row r="1234" ht="11.25">
      <c r="A1234" s="16"/>
    </row>
    <row r="1235" ht="11.25">
      <c r="A1235" s="16"/>
    </row>
    <row r="1236" ht="11.25">
      <c r="A1236" s="16"/>
    </row>
    <row r="1237" ht="11.25">
      <c r="A1237" s="16"/>
    </row>
    <row r="1238" ht="11.25">
      <c r="A1238" s="16"/>
    </row>
    <row r="1239" ht="11.25">
      <c r="A1239" s="16"/>
    </row>
    <row r="1240" ht="11.25">
      <c r="A1240" s="16"/>
    </row>
    <row r="1241" ht="11.25">
      <c r="A1241" s="16"/>
    </row>
    <row r="1242" ht="11.25">
      <c r="A1242" s="16"/>
    </row>
    <row r="1243" ht="11.25">
      <c r="A1243" s="16"/>
    </row>
    <row r="1244" ht="11.25">
      <c r="A1244" s="16"/>
    </row>
    <row r="1245" ht="11.25">
      <c r="A1245" s="16"/>
    </row>
    <row r="1246" ht="11.25">
      <c r="A1246" s="16"/>
    </row>
    <row r="1247" ht="11.25">
      <c r="A1247" s="16"/>
    </row>
    <row r="1248" ht="11.25">
      <c r="A1248" s="16"/>
    </row>
    <row r="1249" ht="11.25">
      <c r="A1249" s="16"/>
    </row>
    <row r="1250" ht="11.25">
      <c r="A1250" s="16"/>
    </row>
    <row r="1251" ht="11.25">
      <c r="A1251" s="16"/>
    </row>
    <row r="1252" ht="11.25">
      <c r="A1252" s="16"/>
    </row>
    <row r="1253" ht="11.25">
      <c r="A1253" s="16"/>
    </row>
    <row r="1254" ht="11.25">
      <c r="A1254" s="16"/>
    </row>
    <row r="1255" ht="11.25">
      <c r="A1255" s="16"/>
    </row>
    <row r="1256" ht="11.25">
      <c r="A1256" s="16"/>
    </row>
    <row r="1257" ht="11.25">
      <c r="A1257" s="16"/>
    </row>
    <row r="1258" ht="11.25">
      <c r="A1258" s="16"/>
    </row>
    <row r="1259" ht="11.25">
      <c r="A1259" s="16"/>
    </row>
    <row r="1260" ht="11.25">
      <c r="A1260" s="16"/>
    </row>
    <row r="1261" ht="11.25">
      <c r="A1261" s="16"/>
    </row>
    <row r="1262" ht="11.25">
      <c r="A1262" s="16"/>
    </row>
    <row r="1263" ht="11.25">
      <c r="A1263" s="16"/>
    </row>
    <row r="1264" ht="11.25">
      <c r="A1264" s="16"/>
    </row>
    <row r="1265" ht="11.25">
      <c r="A1265" s="16"/>
    </row>
    <row r="1266" ht="11.25">
      <c r="A1266" s="16"/>
    </row>
    <row r="1267" ht="11.25">
      <c r="A1267" s="16"/>
    </row>
    <row r="1268" ht="11.25">
      <c r="A1268" s="16"/>
    </row>
    <row r="1269" ht="11.25">
      <c r="A1269" s="16"/>
    </row>
    <row r="1270" ht="11.25">
      <c r="A1270" s="16"/>
    </row>
    <row r="1271" ht="11.25">
      <c r="A1271" s="16"/>
    </row>
    <row r="1272" ht="11.25">
      <c r="A1272" s="16"/>
    </row>
    <row r="1273" ht="11.25">
      <c r="A1273" s="16"/>
    </row>
    <row r="1274" ht="11.25">
      <c r="A1274" s="16"/>
    </row>
    <row r="1275" ht="11.25">
      <c r="A1275" s="16"/>
    </row>
    <row r="1276" ht="11.25">
      <c r="A1276" s="16"/>
    </row>
    <row r="1277" ht="11.25">
      <c r="A1277" s="16"/>
    </row>
    <row r="1278" ht="11.25">
      <c r="A1278" s="16"/>
    </row>
    <row r="1279" ht="11.25">
      <c r="A1279" s="16"/>
    </row>
    <row r="1280" ht="11.25">
      <c r="A1280" s="16"/>
    </row>
    <row r="1281" ht="11.25">
      <c r="A1281" s="16"/>
    </row>
    <row r="1282" ht="11.25">
      <c r="A1282" s="16"/>
    </row>
    <row r="1283" ht="11.25">
      <c r="A1283" s="16"/>
    </row>
    <row r="1284" ht="11.25">
      <c r="A1284" s="16"/>
    </row>
    <row r="1285" ht="11.25">
      <c r="A1285" s="16"/>
    </row>
    <row r="1286" ht="11.25">
      <c r="A1286" s="16"/>
    </row>
    <row r="1287" ht="11.25">
      <c r="A1287" s="16"/>
    </row>
    <row r="1288" ht="11.25">
      <c r="A1288" s="16"/>
    </row>
    <row r="1289" ht="11.25">
      <c r="A1289" s="16"/>
    </row>
    <row r="1290" ht="11.25">
      <c r="A1290" s="16"/>
    </row>
    <row r="1291" ht="11.25">
      <c r="A1291" s="16"/>
    </row>
    <row r="1292" ht="11.25">
      <c r="A1292" s="16"/>
    </row>
    <row r="1293" ht="11.25">
      <c r="A1293" s="16"/>
    </row>
    <row r="1294" ht="11.25">
      <c r="A1294" s="16"/>
    </row>
    <row r="1295" ht="11.25">
      <c r="A1295" s="16"/>
    </row>
    <row r="1296" ht="11.25">
      <c r="A1296" s="16"/>
    </row>
    <row r="1297" ht="11.25">
      <c r="A1297" s="16"/>
    </row>
    <row r="1298" ht="11.25">
      <c r="A1298" s="16"/>
    </row>
    <row r="1299" ht="11.25">
      <c r="A1299" s="16"/>
    </row>
    <row r="1300" ht="11.25">
      <c r="A1300" s="16"/>
    </row>
    <row r="1301" ht="11.25">
      <c r="A1301" s="16"/>
    </row>
    <row r="1302" ht="11.25">
      <c r="A1302" s="16"/>
    </row>
    <row r="1303" ht="11.25">
      <c r="A1303" s="16"/>
    </row>
    <row r="1304" ht="11.25">
      <c r="A1304" s="16"/>
    </row>
    <row r="1305" ht="11.25">
      <c r="A1305" s="16"/>
    </row>
    <row r="1306" ht="11.25">
      <c r="A1306" s="16"/>
    </row>
    <row r="1307" ht="11.25">
      <c r="A1307" s="16"/>
    </row>
    <row r="1308" ht="11.25">
      <c r="A1308" s="16"/>
    </row>
    <row r="1309" ht="11.25">
      <c r="A1309" s="16"/>
    </row>
    <row r="1310" ht="11.25">
      <c r="A1310" s="16"/>
    </row>
    <row r="1311" ht="11.25">
      <c r="A1311" s="16"/>
    </row>
    <row r="1312" ht="11.25">
      <c r="A1312" s="16"/>
    </row>
    <row r="1313" ht="11.25">
      <c r="A1313" s="16"/>
    </row>
    <row r="1314" ht="11.25">
      <c r="A1314" s="16"/>
    </row>
    <row r="1315" ht="11.25">
      <c r="A1315" s="16"/>
    </row>
    <row r="1316" ht="11.25">
      <c r="A1316" s="16"/>
    </row>
    <row r="1317" ht="11.25">
      <c r="A1317" s="16"/>
    </row>
    <row r="1318" ht="11.25">
      <c r="A1318" s="16"/>
    </row>
    <row r="1319" ht="11.25">
      <c r="A1319" s="16"/>
    </row>
    <row r="1320" ht="11.25">
      <c r="A1320" s="16"/>
    </row>
    <row r="1321" ht="11.25">
      <c r="A1321" s="16"/>
    </row>
    <row r="1322" ht="11.25">
      <c r="A1322" s="16"/>
    </row>
    <row r="1323" ht="11.25">
      <c r="A1323" s="16"/>
    </row>
    <row r="1324" ht="11.25">
      <c r="A1324" s="16"/>
    </row>
    <row r="1325" ht="11.25">
      <c r="A1325" s="16"/>
    </row>
    <row r="1326" ht="11.25">
      <c r="A1326" s="16"/>
    </row>
    <row r="1327" ht="11.25">
      <c r="A1327" s="16"/>
    </row>
    <row r="1328" ht="11.25">
      <c r="A1328" s="16"/>
    </row>
    <row r="1329" ht="11.25">
      <c r="A1329" s="16"/>
    </row>
    <row r="1330" ht="11.25">
      <c r="A1330" s="16"/>
    </row>
    <row r="1331" ht="11.25">
      <c r="A1331" s="16"/>
    </row>
    <row r="1332" ht="11.25">
      <c r="A1332" s="16"/>
    </row>
    <row r="1333" ht="11.25">
      <c r="A1333" s="16"/>
    </row>
    <row r="1334" ht="11.25">
      <c r="A1334" s="16"/>
    </row>
    <row r="1335" ht="11.25">
      <c r="A1335" s="16"/>
    </row>
    <row r="1336" ht="11.25">
      <c r="A1336" s="16"/>
    </row>
    <row r="1337" ht="11.25">
      <c r="A1337" s="16"/>
    </row>
    <row r="1338" ht="11.25">
      <c r="A1338" s="16"/>
    </row>
    <row r="1339" ht="11.25">
      <c r="A1339" s="16"/>
    </row>
    <row r="1340" ht="11.25">
      <c r="A1340" s="16"/>
    </row>
    <row r="1341" ht="11.25">
      <c r="A1341" s="16"/>
    </row>
    <row r="1342" ht="11.25">
      <c r="A1342" s="16"/>
    </row>
    <row r="1343" ht="11.25">
      <c r="A1343" s="16"/>
    </row>
    <row r="1344" ht="11.25">
      <c r="A1344" s="16"/>
    </row>
    <row r="1345" ht="11.25">
      <c r="A1345" s="16"/>
    </row>
    <row r="1346" ht="11.25">
      <c r="A1346" s="16"/>
    </row>
    <row r="1347" ht="11.25">
      <c r="A1347" s="16"/>
    </row>
    <row r="1348" ht="11.25">
      <c r="A1348" s="16"/>
    </row>
    <row r="1349" ht="11.25">
      <c r="A1349" s="16"/>
    </row>
    <row r="1350" ht="11.25">
      <c r="A1350" s="16"/>
    </row>
    <row r="1351" ht="11.25">
      <c r="A1351" s="16"/>
    </row>
    <row r="1352" ht="11.25">
      <c r="A1352" s="16"/>
    </row>
    <row r="1353" ht="11.25">
      <c r="A1353" s="16"/>
    </row>
    <row r="1354" ht="11.25">
      <c r="A1354" s="16"/>
    </row>
    <row r="1355" ht="11.25">
      <c r="A1355" s="16"/>
    </row>
    <row r="1356" ht="11.25">
      <c r="A1356" s="16"/>
    </row>
    <row r="1357" ht="11.25">
      <c r="A1357" s="16"/>
    </row>
    <row r="1358" ht="11.25">
      <c r="A1358" s="16"/>
    </row>
    <row r="1359" ht="11.25">
      <c r="A1359" s="16"/>
    </row>
    <row r="1360" ht="11.25">
      <c r="A1360" s="16"/>
    </row>
    <row r="1361" ht="11.25">
      <c r="A1361" s="16"/>
    </row>
    <row r="1362" ht="11.25">
      <c r="A1362" s="16"/>
    </row>
    <row r="1363" ht="11.25">
      <c r="A1363" s="16"/>
    </row>
    <row r="1364" ht="11.25">
      <c r="A1364" s="16"/>
    </row>
    <row r="1365" ht="11.25">
      <c r="A1365" s="16"/>
    </row>
    <row r="1366" ht="11.25">
      <c r="A1366" s="16"/>
    </row>
    <row r="1367" ht="11.25">
      <c r="A1367" s="16"/>
    </row>
    <row r="1368" ht="11.25">
      <c r="A1368" s="16"/>
    </row>
    <row r="1369" ht="11.25">
      <c r="A1369" s="16"/>
    </row>
    <row r="1370" ht="11.25">
      <c r="A1370" s="16"/>
    </row>
    <row r="1371" ht="11.25">
      <c r="A1371" s="16"/>
    </row>
    <row r="1372" ht="11.25">
      <c r="A1372" s="16"/>
    </row>
    <row r="1373" ht="11.25">
      <c r="A1373" s="16"/>
    </row>
    <row r="1374" ht="11.25">
      <c r="A1374" s="16"/>
    </row>
    <row r="1375" ht="11.25">
      <c r="A1375" s="16"/>
    </row>
    <row r="1376" ht="11.25">
      <c r="A1376" s="16"/>
    </row>
    <row r="1377" ht="11.25">
      <c r="A1377" s="16"/>
    </row>
    <row r="1378" ht="11.25">
      <c r="A1378" s="16"/>
    </row>
    <row r="1379" ht="11.25">
      <c r="A1379" s="16"/>
    </row>
    <row r="1380" ht="11.25">
      <c r="A1380" s="16"/>
    </row>
    <row r="1381" ht="11.25">
      <c r="A1381" s="16"/>
    </row>
    <row r="1382" ht="11.25">
      <c r="A1382" s="16"/>
    </row>
    <row r="1383" ht="11.25">
      <c r="A1383" s="16"/>
    </row>
    <row r="1384" ht="11.25">
      <c r="A1384" s="16"/>
    </row>
    <row r="1385" ht="11.25">
      <c r="A1385" s="16"/>
    </row>
    <row r="1386" ht="11.25">
      <c r="A1386" s="16"/>
    </row>
    <row r="1387" ht="11.25">
      <c r="A1387" s="16"/>
    </row>
    <row r="1388" ht="11.25">
      <c r="A1388" s="16"/>
    </row>
    <row r="1389" ht="11.25">
      <c r="A1389" s="16"/>
    </row>
    <row r="1390" ht="11.25">
      <c r="A1390" s="16"/>
    </row>
    <row r="1391" ht="11.25">
      <c r="A1391" s="16"/>
    </row>
    <row r="1392" ht="11.25">
      <c r="A1392" s="16"/>
    </row>
    <row r="1393" ht="11.25">
      <c r="A1393" s="16"/>
    </row>
    <row r="1394" ht="11.25">
      <c r="A1394" s="16"/>
    </row>
    <row r="1395" ht="11.25">
      <c r="A1395" s="16"/>
    </row>
    <row r="1396" ht="11.25">
      <c r="A1396" s="16"/>
    </row>
    <row r="1397" ht="11.25">
      <c r="A1397" s="16"/>
    </row>
    <row r="1398" ht="11.25">
      <c r="A1398" s="16"/>
    </row>
    <row r="1399" ht="11.25">
      <c r="A1399" s="16"/>
    </row>
    <row r="1400" ht="11.25">
      <c r="A1400" s="16"/>
    </row>
    <row r="1401" ht="11.25">
      <c r="A1401" s="16"/>
    </row>
    <row r="1402" ht="11.25">
      <c r="A1402" s="16"/>
    </row>
    <row r="1403" ht="11.25">
      <c r="A1403" s="16"/>
    </row>
    <row r="1404" ht="11.25">
      <c r="A1404" s="16"/>
    </row>
    <row r="1405" ht="11.25">
      <c r="A1405" s="16"/>
    </row>
    <row r="1406" ht="11.25">
      <c r="A1406" s="16"/>
    </row>
    <row r="1407" ht="11.25">
      <c r="A1407" s="16"/>
    </row>
    <row r="1408" ht="11.25">
      <c r="A1408" s="16"/>
    </row>
    <row r="1409" ht="11.25">
      <c r="A1409" s="16"/>
    </row>
    <row r="1410" ht="11.25">
      <c r="A1410" s="16"/>
    </row>
    <row r="1411" ht="11.25">
      <c r="A1411" s="16"/>
    </row>
    <row r="1412" ht="11.25">
      <c r="A1412" s="16"/>
    </row>
    <row r="1413" ht="11.25">
      <c r="A1413" s="16"/>
    </row>
    <row r="1414" ht="11.25">
      <c r="A1414" s="16"/>
    </row>
    <row r="1415" ht="11.25">
      <c r="A1415" s="16"/>
    </row>
    <row r="1416" ht="11.25">
      <c r="A1416" s="16"/>
    </row>
    <row r="1417" ht="11.25">
      <c r="A1417" s="16"/>
    </row>
    <row r="1418" ht="11.25">
      <c r="A1418" s="16"/>
    </row>
    <row r="1419" ht="11.25">
      <c r="A1419" s="16"/>
    </row>
    <row r="1420" ht="11.25">
      <c r="A1420" s="16"/>
    </row>
    <row r="1421" ht="11.25">
      <c r="A1421" s="16"/>
    </row>
    <row r="1422" ht="11.25">
      <c r="A1422" s="16"/>
    </row>
    <row r="1423" ht="11.25">
      <c r="A1423" s="16"/>
    </row>
    <row r="1424" ht="11.25">
      <c r="A1424" s="16"/>
    </row>
    <row r="1425" ht="11.25">
      <c r="A1425" s="16"/>
    </row>
    <row r="1426" ht="11.25">
      <c r="A1426" s="16"/>
    </row>
    <row r="1427" ht="11.25">
      <c r="A1427" s="16"/>
    </row>
    <row r="1428" ht="11.25">
      <c r="A1428" s="16"/>
    </row>
    <row r="1429" ht="11.25">
      <c r="A1429" s="16"/>
    </row>
    <row r="1430" ht="11.25">
      <c r="A1430" s="16"/>
    </row>
    <row r="1431" ht="11.25">
      <c r="A1431" s="16"/>
    </row>
    <row r="1432" ht="11.25">
      <c r="A1432" s="16"/>
    </row>
    <row r="1433" ht="11.25">
      <c r="A1433" s="16"/>
    </row>
    <row r="1434" ht="11.25">
      <c r="A1434" s="16"/>
    </row>
    <row r="1435" ht="11.25">
      <c r="A1435" s="16"/>
    </row>
    <row r="1436" ht="11.25">
      <c r="A1436" s="16"/>
    </row>
    <row r="1437" ht="11.25">
      <c r="A1437" s="16"/>
    </row>
    <row r="1438" ht="11.25">
      <c r="A1438" s="16"/>
    </row>
    <row r="1439" ht="11.25">
      <c r="A1439" s="16"/>
    </row>
    <row r="1440" ht="11.25">
      <c r="A1440" s="16"/>
    </row>
    <row r="1441" ht="11.25">
      <c r="A1441" s="16"/>
    </row>
    <row r="1442" ht="11.25">
      <c r="A1442" s="16"/>
    </row>
    <row r="1443" ht="11.25">
      <c r="A1443" s="16"/>
    </row>
    <row r="1444" ht="11.25">
      <c r="A1444" s="16"/>
    </row>
    <row r="1445" ht="11.25">
      <c r="A1445" s="16"/>
    </row>
    <row r="1446" ht="11.25">
      <c r="A1446" s="16"/>
    </row>
    <row r="1447" ht="11.25">
      <c r="A1447" s="16"/>
    </row>
    <row r="1448" ht="11.25">
      <c r="A1448" s="16"/>
    </row>
    <row r="1449" ht="11.25">
      <c r="A1449" s="16"/>
    </row>
    <row r="1450" ht="11.25">
      <c r="A1450" s="16"/>
    </row>
    <row r="1451" ht="11.25">
      <c r="A1451" s="16"/>
    </row>
    <row r="1452" ht="11.25">
      <c r="A1452" s="16"/>
    </row>
    <row r="1453" ht="11.25">
      <c r="A1453" s="16"/>
    </row>
    <row r="1454" ht="11.25">
      <c r="A1454" s="16"/>
    </row>
    <row r="1455" ht="11.25">
      <c r="A1455" s="16"/>
    </row>
    <row r="1456" ht="11.25">
      <c r="A1456" s="16"/>
    </row>
    <row r="1457" ht="11.25">
      <c r="A1457" s="16"/>
    </row>
    <row r="1458" ht="11.25">
      <c r="A1458" s="16"/>
    </row>
    <row r="1459" ht="11.25">
      <c r="A1459" s="16"/>
    </row>
    <row r="1460" ht="11.25">
      <c r="A1460" s="16"/>
    </row>
    <row r="1461" ht="11.25">
      <c r="A1461" s="16"/>
    </row>
    <row r="1462" ht="11.25">
      <c r="A1462" s="16"/>
    </row>
    <row r="1463" ht="11.25">
      <c r="A1463" s="16"/>
    </row>
    <row r="1464" ht="11.25">
      <c r="A1464" s="16"/>
    </row>
    <row r="1465" ht="11.25">
      <c r="A1465" s="16"/>
    </row>
    <row r="1466" ht="11.25">
      <c r="A1466" s="16"/>
    </row>
    <row r="1467" ht="11.25">
      <c r="A1467" s="16"/>
    </row>
    <row r="1468" ht="11.25">
      <c r="A1468" s="16"/>
    </row>
    <row r="1469" ht="11.25">
      <c r="A1469" s="16"/>
    </row>
    <row r="1470" ht="11.25">
      <c r="A1470" s="16"/>
    </row>
    <row r="1471" ht="11.25">
      <c r="A1471" s="16"/>
    </row>
    <row r="1472" ht="11.25">
      <c r="A1472" s="16"/>
    </row>
    <row r="1473" ht="11.25">
      <c r="A1473" s="16"/>
    </row>
    <row r="1474" ht="11.25">
      <c r="A1474" s="16"/>
    </row>
    <row r="1475" ht="11.25">
      <c r="A1475" s="16"/>
    </row>
    <row r="1476" ht="11.25">
      <c r="A1476" s="16"/>
    </row>
    <row r="1477" ht="11.25">
      <c r="A1477" s="16"/>
    </row>
    <row r="1478" ht="11.25">
      <c r="A1478" s="16"/>
    </row>
    <row r="1479" ht="11.25">
      <c r="A1479" s="16"/>
    </row>
    <row r="1480" ht="11.25">
      <c r="A1480" s="16"/>
    </row>
    <row r="1481" ht="11.25">
      <c r="A1481" s="16"/>
    </row>
    <row r="1482" ht="11.25">
      <c r="A1482" s="16"/>
    </row>
    <row r="1483" ht="11.25">
      <c r="A1483" s="16"/>
    </row>
    <row r="1484" ht="11.25">
      <c r="A1484" s="16"/>
    </row>
    <row r="1485" ht="11.25">
      <c r="A1485" s="16"/>
    </row>
    <row r="1486" ht="11.25">
      <c r="A1486" s="16"/>
    </row>
    <row r="1487" ht="11.25">
      <c r="A1487" s="16"/>
    </row>
    <row r="1488" ht="11.25">
      <c r="A1488" s="16"/>
    </row>
    <row r="1489" ht="11.25">
      <c r="A1489" s="16"/>
    </row>
    <row r="1490" ht="11.25">
      <c r="A1490" s="16"/>
    </row>
    <row r="1491" ht="11.25">
      <c r="A1491" s="16"/>
    </row>
    <row r="1492" ht="11.25">
      <c r="A1492" s="16"/>
    </row>
    <row r="1493" ht="11.25">
      <c r="A1493" s="16"/>
    </row>
    <row r="1494" ht="11.25">
      <c r="A1494" s="16"/>
    </row>
    <row r="1495" ht="11.25">
      <c r="A1495" s="16"/>
    </row>
    <row r="1496" ht="11.25">
      <c r="A1496" s="16"/>
    </row>
    <row r="1497" ht="11.25">
      <c r="A1497" s="16"/>
    </row>
    <row r="1498" ht="11.25">
      <c r="A1498" s="16"/>
    </row>
    <row r="1499" ht="11.25">
      <c r="A1499" s="16"/>
    </row>
    <row r="1500" ht="11.25">
      <c r="A1500" s="16"/>
    </row>
    <row r="1501" ht="11.25">
      <c r="A1501" s="16"/>
    </row>
    <row r="1502" ht="11.25">
      <c r="A1502" s="16"/>
    </row>
    <row r="1503" ht="11.25">
      <c r="A1503" s="16"/>
    </row>
    <row r="1504" ht="11.25">
      <c r="A1504" s="16"/>
    </row>
    <row r="1505" ht="11.25">
      <c r="A1505" s="16"/>
    </row>
    <row r="1506" ht="11.25">
      <c r="A1506" s="16"/>
    </row>
    <row r="1507" ht="11.25">
      <c r="A1507" s="16"/>
    </row>
    <row r="1508" ht="11.25">
      <c r="A1508" s="16"/>
    </row>
    <row r="1509" ht="11.25">
      <c r="A1509" s="16"/>
    </row>
    <row r="1510" ht="11.25">
      <c r="A1510" s="16"/>
    </row>
    <row r="1511" ht="11.25">
      <c r="A1511" s="16"/>
    </row>
    <row r="1512" ht="11.25">
      <c r="A1512" s="16"/>
    </row>
    <row r="1513" ht="11.25">
      <c r="A1513" s="16"/>
    </row>
    <row r="1514" ht="11.25">
      <c r="A1514" s="16"/>
    </row>
    <row r="1515" ht="11.25">
      <c r="A1515" s="16"/>
    </row>
    <row r="1516" ht="11.25">
      <c r="A1516" s="16"/>
    </row>
    <row r="1517" ht="11.25">
      <c r="A1517" s="16"/>
    </row>
    <row r="1518" ht="11.25">
      <c r="A1518" s="16"/>
    </row>
    <row r="1519" ht="11.25">
      <c r="A1519" s="16"/>
    </row>
    <row r="1520" ht="11.25">
      <c r="A1520" s="16"/>
    </row>
    <row r="1521" ht="11.25">
      <c r="A1521" s="16"/>
    </row>
    <row r="1522" ht="11.25">
      <c r="A1522" s="16"/>
    </row>
    <row r="1523" ht="11.25">
      <c r="A1523" s="16"/>
    </row>
    <row r="1524" ht="11.25">
      <c r="A1524" s="16"/>
    </row>
    <row r="1525" ht="11.25">
      <c r="A1525" s="16"/>
    </row>
    <row r="1526" ht="11.25">
      <c r="A1526" s="16"/>
    </row>
    <row r="1527" ht="11.25">
      <c r="A1527" s="16"/>
    </row>
    <row r="1528" ht="11.25">
      <c r="A1528" s="16"/>
    </row>
    <row r="1529" ht="11.25">
      <c r="A1529" s="16"/>
    </row>
    <row r="1530" ht="11.25">
      <c r="A1530" s="16"/>
    </row>
    <row r="1531" ht="11.25">
      <c r="A1531" s="16"/>
    </row>
    <row r="1532" ht="11.25">
      <c r="A1532" s="16"/>
    </row>
    <row r="1533" ht="11.25">
      <c r="A1533" s="16"/>
    </row>
    <row r="1534" ht="11.25">
      <c r="A1534" s="16"/>
    </row>
    <row r="1535" ht="11.25">
      <c r="A1535" s="16"/>
    </row>
    <row r="1536" ht="11.25">
      <c r="A1536" s="16"/>
    </row>
    <row r="1537" ht="11.25">
      <c r="A1537" s="16"/>
    </row>
    <row r="1538" ht="11.25">
      <c r="A1538" s="16"/>
    </row>
    <row r="1539" ht="11.25">
      <c r="A1539" s="16"/>
    </row>
    <row r="1540" ht="11.25">
      <c r="A1540" s="16"/>
    </row>
    <row r="1541" ht="11.25">
      <c r="A1541" s="16"/>
    </row>
    <row r="1542" ht="11.25">
      <c r="A1542" s="16"/>
    </row>
    <row r="1543" ht="11.25">
      <c r="A1543" s="16"/>
    </row>
    <row r="1544" ht="11.25">
      <c r="A1544" s="16"/>
    </row>
    <row r="1545" ht="11.25">
      <c r="A1545" s="16"/>
    </row>
    <row r="1546" ht="11.25">
      <c r="A1546" s="16"/>
    </row>
    <row r="1547" ht="11.25">
      <c r="A1547" s="16"/>
    </row>
    <row r="1548" ht="11.25">
      <c r="A1548" s="16"/>
    </row>
    <row r="1549" ht="11.25">
      <c r="A1549" s="16"/>
    </row>
    <row r="1550" ht="11.25">
      <c r="A1550" s="16"/>
    </row>
    <row r="1551" ht="11.25">
      <c r="A1551" s="16"/>
    </row>
    <row r="1552" ht="11.25">
      <c r="A1552" s="16"/>
    </row>
    <row r="1553" ht="11.25">
      <c r="A1553" s="16"/>
    </row>
    <row r="1554" ht="11.25">
      <c r="A1554" s="16"/>
    </row>
    <row r="1555" ht="11.25">
      <c r="A1555" s="16"/>
    </row>
    <row r="1556" ht="11.25">
      <c r="A1556" s="16"/>
    </row>
    <row r="1557" ht="11.25">
      <c r="A1557" s="16"/>
    </row>
    <row r="1558" ht="11.25">
      <c r="A1558" s="16"/>
    </row>
    <row r="1559" ht="11.25">
      <c r="A1559" s="16"/>
    </row>
    <row r="1560" ht="11.25">
      <c r="A1560" s="16"/>
    </row>
    <row r="1561" ht="11.25">
      <c r="A1561" s="16"/>
    </row>
    <row r="1562" ht="11.25">
      <c r="A1562" s="16"/>
    </row>
    <row r="1563" ht="11.25">
      <c r="A1563" s="16"/>
    </row>
    <row r="1564" ht="11.25">
      <c r="A1564" s="16"/>
    </row>
    <row r="1565" ht="11.25">
      <c r="A1565" s="16"/>
    </row>
    <row r="1566" ht="11.25">
      <c r="A1566" s="16"/>
    </row>
    <row r="1567" ht="11.25">
      <c r="A1567" s="16"/>
    </row>
    <row r="1568" ht="11.25">
      <c r="A1568" s="16"/>
    </row>
    <row r="1569" ht="11.25">
      <c r="A1569" s="16"/>
    </row>
    <row r="1570" ht="11.25">
      <c r="A1570" s="16"/>
    </row>
    <row r="1571" ht="11.25">
      <c r="A1571" s="16"/>
    </row>
    <row r="1572" ht="11.25">
      <c r="A1572" s="16"/>
    </row>
    <row r="1573" ht="11.25">
      <c r="A1573" s="16"/>
    </row>
    <row r="1574" ht="11.25">
      <c r="A1574" s="16"/>
    </row>
    <row r="1575" ht="11.25">
      <c r="A1575" s="16"/>
    </row>
    <row r="1576" ht="11.25">
      <c r="A1576" s="16"/>
    </row>
    <row r="1577" ht="11.25">
      <c r="A1577" s="16"/>
    </row>
    <row r="1578" ht="11.25">
      <c r="A1578" s="16"/>
    </row>
    <row r="1579" ht="11.25">
      <c r="A1579" s="16"/>
    </row>
    <row r="1580" ht="11.25">
      <c r="A1580" s="16"/>
    </row>
    <row r="1581" ht="11.25">
      <c r="A1581" s="16"/>
    </row>
    <row r="1582" ht="11.25">
      <c r="A1582" s="16"/>
    </row>
    <row r="1583" ht="11.25">
      <c r="A1583" s="16"/>
    </row>
    <row r="1584" ht="11.25">
      <c r="A1584" s="16"/>
    </row>
    <row r="1585" ht="11.25">
      <c r="A1585" s="16"/>
    </row>
    <row r="1586" ht="11.25">
      <c r="A1586" s="16"/>
    </row>
    <row r="1587" ht="11.25">
      <c r="A1587" s="16"/>
    </row>
    <row r="1588" ht="11.25">
      <c r="A1588" s="16"/>
    </row>
    <row r="1589" ht="11.25">
      <c r="A1589" s="16"/>
    </row>
    <row r="1590" ht="11.25">
      <c r="A1590" s="16"/>
    </row>
    <row r="1591" ht="11.25">
      <c r="A1591" s="16"/>
    </row>
    <row r="1592" ht="11.25">
      <c r="A1592" s="16"/>
    </row>
    <row r="1593" ht="11.25">
      <c r="A1593" s="16"/>
    </row>
    <row r="1594" ht="11.25">
      <c r="A1594" s="16"/>
    </row>
    <row r="1595" ht="11.25">
      <c r="A1595" s="16"/>
    </row>
    <row r="1596" ht="11.25">
      <c r="A1596" s="16"/>
    </row>
    <row r="1597" ht="11.25">
      <c r="A1597" s="16"/>
    </row>
    <row r="1598" ht="11.25">
      <c r="A1598" s="16"/>
    </row>
    <row r="1599" ht="11.25">
      <c r="A1599" s="16"/>
    </row>
    <row r="1600" ht="11.25">
      <c r="A1600" s="16"/>
    </row>
    <row r="1601" ht="11.25">
      <c r="A1601" s="16"/>
    </row>
    <row r="1602" ht="11.25">
      <c r="A1602" s="16"/>
    </row>
    <row r="1603" ht="11.25">
      <c r="A1603" s="16"/>
    </row>
    <row r="1604" ht="11.25">
      <c r="A1604" s="16"/>
    </row>
    <row r="1605" ht="11.25">
      <c r="A1605" s="16"/>
    </row>
    <row r="1606" ht="11.25">
      <c r="A1606" s="16"/>
    </row>
    <row r="1607" ht="11.25">
      <c r="A1607" s="16"/>
    </row>
    <row r="1608" ht="11.25">
      <c r="A1608" s="16"/>
    </row>
    <row r="1609" ht="11.25">
      <c r="A1609" s="16"/>
    </row>
    <row r="1610" ht="11.25">
      <c r="A1610" s="16"/>
    </row>
    <row r="1611" ht="11.25">
      <c r="A1611" s="16"/>
    </row>
    <row r="1612" ht="11.25">
      <c r="A1612" s="16"/>
    </row>
    <row r="1613" ht="11.25">
      <c r="A1613" s="16"/>
    </row>
    <row r="1614" ht="11.25">
      <c r="A1614" s="16"/>
    </row>
    <row r="1615" ht="11.25">
      <c r="A1615" s="16"/>
    </row>
    <row r="1616" ht="11.25">
      <c r="A1616" s="16"/>
    </row>
    <row r="1617" ht="11.25">
      <c r="A1617" s="16"/>
    </row>
    <row r="1618" ht="11.25">
      <c r="A1618" s="16"/>
    </row>
    <row r="1619" ht="11.25">
      <c r="A1619" s="16"/>
    </row>
    <row r="1620" ht="11.25">
      <c r="A1620" s="16"/>
    </row>
    <row r="1621" ht="11.25">
      <c r="A1621" s="16"/>
    </row>
    <row r="1622" ht="11.25">
      <c r="A1622" s="16"/>
    </row>
    <row r="1623" ht="11.25">
      <c r="A1623" s="16"/>
    </row>
    <row r="1624" ht="11.25">
      <c r="A1624" s="16"/>
    </row>
    <row r="1625" ht="11.25">
      <c r="A1625" s="16"/>
    </row>
    <row r="1626" ht="11.25">
      <c r="A1626" s="16"/>
    </row>
    <row r="1627" ht="11.25">
      <c r="A1627" s="16"/>
    </row>
    <row r="1628" ht="11.25">
      <c r="A1628" s="16"/>
    </row>
    <row r="1629" ht="11.25">
      <c r="A1629" s="16"/>
    </row>
    <row r="1630" ht="11.25">
      <c r="A1630" s="16"/>
    </row>
    <row r="1631" ht="11.25">
      <c r="A1631" s="16"/>
    </row>
    <row r="1632" ht="11.25">
      <c r="A1632" s="16"/>
    </row>
    <row r="1633" ht="11.25">
      <c r="A1633" s="16"/>
    </row>
    <row r="1634" ht="11.25">
      <c r="A1634" s="16"/>
    </row>
    <row r="1635" ht="11.25">
      <c r="A1635" s="16"/>
    </row>
    <row r="1636" ht="11.25">
      <c r="A1636" s="16"/>
    </row>
    <row r="1637" ht="11.25">
      <c r="A1637" s="16"/>
    </row>
    <row r="1638" ht="11.25">
      <c r="A1638" s="16"/>
    </row>
    <row r="1639" ht="11.25">
      <c r="A1639" s="16"/>
    </row>
    <row r="1640" ht="11.25">
      <c r="A1640" s="16"/>
    </row>
    <row r="1641" ht="11.25">
      <c r="A1641" s="16"/>
    </row>
    <row r="1642" ht="11.25">
      <c r="A1642" s="16"/>
    </row>
    <row r="1643" ht="11.25">
      <c r="A1643" s="16"/>
    </row>
    <row r="1644" ht="11.25">
      <c r="A1644" s="16"/>
    </row>
    <row r="1645" ht="11.25">
      <c r="A1645" s="16"/>
    </row>
    <row r="1646" ht="11.25">
      <c r="A1646" s="16"/>
    </row>
    <row r="1647" ht="11.25">
      <c r="A1647" s="16"/>
    </row>
    <row r="1648" ht="11.25">
      <c r="A1648" s="16"/>
    </row>
    <row r="1649" ht="11.25">
      <c r="A1649" s="16"/>
    </row>
    <row r="1650" ht="11.25">
      <c r="A1650" s="16"/>
    </row>
    <row r="1651" ht="11.25">
      <c r="A1651" s="16"/>
    </row>
    <row r="1652" ht="11.25">
      <c r="A1652" s="16"/>
    </row>
    <row r="1653" ht="11.25">
      <c r="A1653" s="16"/>
    </row>
    <row r="1654" ht="11.25">
      <c r="A1654" s="16"/>
    </row>
    <row r="1655" ht="11.25">
      <c r="A1655" s="16"/>
    </row>
    <row r="1656" ht="11.25">
      <c r="A1656" s="16"/>
    </row>
    <row r="1657" ht="11.25">
      <c r="A1657" s="16"/>
    </row>
    <row r="1658" ht="11.25">
      <c r="A1658" s="16"/>
    </row>
    <row r="1659" ht="11.25">
      <c r="A1659" s="16"/>
    </row>
    <row r="1660" ht="11.25">
      <c r="A1660" s="16"/>
    </row>
    <row r="1661" ht="11.25">
      <c r="A1661" s="16"/>
    </row>
    <row r="1662" ht="11.25">
      <c r="A1662" s="16"/>
    </row>
    <row r="1663" ht="11.25">
      <c r="A1663" s="16"/>
    </row>
    <row r="1664" ht="11.25">
      <c r="A1664" s="16"/>
    </row>
    <row r="1665" ht="11.25">
      <c r="A1665" s="16"/>
    </row>
    <row r="1666" ht="11.25">
      <c r="A1666" s="16"/>
    </row>
    <row r="1667" ht="11.25">
      <c r="A1667" s="16"/>
    </row>
    <row r="1668" ht="11.25">
      <c r="A1668" s="16"/>
    </row>
    <row r="1669" ht="11.25">
      <c r="A1669" s="16"/>
    </row>
    <row r="1670" ht="11.25">
      <c r="A1670" s="16"/>
    </row>
    <row r="1671" ht="11.25">
      <c r="A1671" s="16"/>
    </row>
    <row r="1672" ht="11.25">
      <c r="A1672" s="16"/>
    </row>
    <row r="1673" ht="11.25">
      <c r="A1673" s="16"/>
    </row>
    <row r="1674" ht="11.25">
      <c r="A1674" s="16"/>
    </row>
    <row r="1675" ht="11.25">
      <c r="A1675" s="16"/>
    </row>
    <row r="1676" ht="11.25">
      <c r="A1676" s="16"/>
    </row>
    <row r="1677" ht="11.25">
      <c r="A1677" s="16"/>
    </row>
    <row r="1678" ht="11.25">
      <c r="A1678" s="16"/>
    </row>
    <row r="1679" ht="11.25">
      <c r="A1679" s="16"/>
    </row>
    <row r="1680" ht="11.25">
      <c r="A1680" s="16"/>
    </row>
    <row r="1681" ht="11.25">
      <c r="A1681" s="16"/>
    </row>
    <row r="1682" ht="11.25">
      <c r="A1682" s="16"/>
    </row>
    <row r="1683" ht="11.25">
      <c r="A1683" s="16"/>
    </row>
    <row r="1684" ht="11.25">
      <c r="A1684" s="16"/>
    </row>
    <row r="1685" ht="11.25">
      <c r="A1685" s="16"/>
    </row>
    <row r="1686" ht="11.25">
      <c r="A1686" s="16"/>
    </row>
    <row r="1687" ht="11.25">
      <c r="A1687" s="16"/>
    </row>
    <row r="1688" ht="11.25">
      <c r="A1688" s="16"/>
    </row>
    <row r="1689" ht="11.25">
      <c r="A1689" s="16"/>
    </row>
    <row r="1690" ht="11.25">
      <c r="A1690" s="16"/>
    </row>
    <row r="1691" ht="11.25">
      <c r="A1691" s="16"/>
    </row>
    <row r="1692" ht="11.25">
      <c r="A1692" s="16"/>
    </row>
    <row r="1693" ht="11.25">
      <c r="A1693" s="16"/>
    </row>
    <row r="1694" ht="11.25">
      <c r="A1694" s="16"/>
    </row>
    <row r="1695" ht="11.25">
      <c r="A1695" s="16"/>
    </row>
    <row r="1696" ht="11.25">
      <c r="A1696" s="16"/>
    </row>
    <row r="1697" ht="11.25">
      <c r="A1697" s="16"/>
    </row>
    <row r="1698" ht="11.25">
      <c r="A1698" s="16"/>
    </row>
    <row r="1699" ht="11.25">
      <c r="A1699" s="16"/>
    </row>
    <row r="1700" ht="11.25">
      <c r="A1700" s="16"/>
    </row>
    <row r="1701" ht="11.25">
      <c r="A1701" s="16"/>
    </row>
    <row r="1702" ht="11.25">
      <c r="A1702" s="16"/>
    </row>
    <row r="1703" ht="11.25">
      <c r="A1703" s="16"/>
    </row>
    <row r="1704" ht="11.25">
      <c r="A1704" s="16"/>
    </row>
    <row r="1705" ht="11.25">
      <c r="A1705" s="16"/>
    </row>
    <row r="1706" ht="11.25">
      <c r="A1706" s="16"/>
    </row>
    <row r="1707" ht="11.25">
      <c r="A1707" s="16"/>
    </row>
    <row r="1708" ht="11.25">
      <c r="A1708" s="16"/>
    </row>
    <row r="1709" ht="11.25">
      <c r="A1709" s="16"/>
    </row>
    <row r="1710" ht="11.25">
      <c r="A1710" s="16"/>
    </row>
    <row r="1711" ht="11.25">
      <c r="A1711" s="16"/>
    </row>
    <row r="1712" ht="11.25">
      <c r="A1712" s="16"/>
    </row>
    <row r="1713" ht="11.25">
      <c r="A1713" s="16"/>
    </row>
    <row r="1714" ht="11.25">
      <c r="A1714" s="16"/>
    </row>
    <row r="1715" ht="11.25">
      <c r="A1715" s="16"/>
    </row>
    <row r="1716" ht="11.25">
      <c r="A1716" s="16"/>
    </row>
    <row r="1717" ht="11.25">
      <c r="A1717" s="16"/>
    </row>
    <row r="1718" ht="11.25">
      <c r="A1718" s="16"/>
    </row>
    <row r="1719" ht="11.25">
      <c r="A1719" s="16"/>
    </row>
    <row r="1720" ht="11.25">
      <c r="A1720" s="16"/>
    </row>
    <row r="1721" ht="11.25">
      <c r="A1721" s="16"/>
    </row>
    <row r="1722" ht="11.25">
      <c r="A1722" s="16"/>
    </row>
    <row r="1723" ht="11.25">
      <c r="A1723" s="16"/>
    </row>
    <row r="1724" ht="11.25">
      <c r="A1724" s="16"/>
    </row>
    <row r="1725" ht="11.25">
      <c r="A1725" s="16"/>
    </row>
    <row r="1726" ht="11.25">
      <c r="A1726" s="16"/>
    </row>
    <row r="1727" ht="11.25">
      <c r="A1727" s="16"/>
    </row>
    <row r="1728" ht="11.25">
      <c r="A1728" s="16"/>
    </row>
    <row r="1729" ht="11.25">
      <c r="A1729" s="16"/>
    </row>
    <row r="1730" ht="11.25">
      <c r="A1730" s="16"/>
    </row>
    <row r="1731" ht="11.25">
      <c r="A1731" s="16"/>
    </row>
    <row r="1732" ht="11.25">
      <c r="A1732" s="16"/>
    </row>
    <row r="1733" ht="11.25">
      <c r="A1733" s="16"/>
    </row>
    <row r="1734" ht="11.25">
      <c r="A1734" s="16"/>
    </row>
    <row r="1735" ht="11.25">
      <c r="A1735" s="16"/>
    </row>
    <row r="1736" ht="11.25">
      <c r="A1736" s="16"/>
    </row>
    <row r="1737" ht="11.25">
      <c r="A1737" s="16"/>
    </row>
    <row r="1738" ht="11.25">
      <c r="A1738" s="16"/>
    </row>
    <row r="1739" ht="11.25">
      <c r="A1739" s="16"/>
    </row>
    <row r="1740" ht="11.25">
      <c r="A1740" s="16"/>
    </row>
    <row r="1741" ht="11.25">
      <c r="A1741" s="16"/>
    </row>
    <row r="1742" ht="11.25">
      <c r="A1742" s="16"/>
    </row>
    <row r="1743" ht="11.25">
      <c r="A1743" s="16"/>
    </row>
    <row r="1744" ht="11.25">
      <c r="A1744" s="16"/>
    </row>
    <row r="1745" ht="11.25">
      <c r="A1745" s="16"/>
    </row>
    <row r="1746" ht="11.25">
      <c r="A1746" s="16"/>
    </row>
    <row r="1747" ht="11.25">
      <c r="A1747" s="16"/>
    </row>
    <row r="1748" ht="11.25">
      <c r="A1748" s="16"/>
    </row>
    <row r="1749" ht="11.25">
      <c r="A1749" s="16"/>
    </row>
    <row r="1750" ht="11.25">
      <c r="A1750" s="16"/>
    </row>
    <row r="1751" ht="11.25">
      <c r="A1751" s="16"/>
    </row>
    <row r="1752" ht="11.25">
      <c r="A1752" s="16"/>
    </row>
    <row r="1753" ht="11.25">
      <c r="A1753" s="16"/>
    </row>
    <row r="1754" ht="11.25">
      <c r="A1754" s="16"/>
    </row>
    <row r="1755" ht="11.25">
      <c r="A1755" s="16"/>
    </row>
    <row r="1756" ht="11.25">
      <c r="A1756" s="16"/>
    </row>
    <row r="1757" ht="11.25">
      <c r="A1757" s="16"/>
    </row>
    <row r="1758" ht="11.25">
      <c r="A1758" s="16"/>
    </row>
    <row r="1759" ht="11.25">
      <c r="A1759" s="16"/>
    </row>
    <row r="1760" ht="11.25">
      <c r="A1760" s="16"/>
    </row>
    <row r="1761" ht="11.25">
      <c r="A1761" s="16"/>
    </row>
    <row r="1762" ht="11.25">
      <c r="A1762" s="16"/>
    </row>
    <row r="1763" ht="11.25">
      <c r="A1763" s="16"/>
    </row>
    <row r="1764" ht="11.25">
      <c r="A1764" s="16"/>
    </row>
    <row r="1765" ht="11.25">
      <c r="A1765" s="16"/>
    </row>
    <row r="1766" ht="11.25">
      <c r="A1766" s="16"/>
    </row>
    <row r="1767" ht="11.25">
      <c r="A1767" s="16"/>
    </row>
    <row r="1768" ht="11.25">
      <c r="A1768" s="16"/>
    </row>
    <row r="1769" ht="11.25">
      <c r="A1769" s="16"/>
    </row>
    <row r="1770" ht="11.25">
      <c r="A1770" s="16"/>
    </row>
    <row r="1771" ht="11.25">
      <c r="A1771" s="16"/>
    </row>
    <row r="1772" ht="11.25">
      <c r="A1772" s="16"/>
    </row>
    <row r="1773" ht="11.25">
      <c r="A1773" s="16"/>
    </row>
    <row r="1774" ht="11.25">
      <c r="A1774" s="16"/>
    </row>
    <row r="1775" ht="11.25">
      <c r="A1775" s="16"/>
    </row>
    <row r="1776" ht="11.25">
      <c r="A1776" s="16"/>
    </row>
    <row r="1777" ht="11.25">
      <c r="A1777" s="16"/>
    </row>
    <row r="1778" ht="11.25">
      <c r="A1778" s="16"/>
    </row>
    <row r="1779" ht="11.25">
      <c r="A1779" s="16"/>
    </row>
    <row r="1780" ht="11.25">
      <c r="A1780" s="16"/>
    </row>
    <row r="1781" ht="11.25">
      <c r="A1781" s="16"/>
    </row>
    <row r="1782" ht="11.25">
      <c r="A1782" s="16"/>
    </row>
    <row r="1783" ht="11.25">
      <c r="A1783" s="16"/>
    </row>
    <row r="1784" ht="11.25">
      <c r="A1784" s="16"/>
    </row>
    <row r="1785" ht="11.25">
      <c r="A1785" s="16"/>
    </row>
    <row r="1786" ht="11.25">
      <c r="A1786" s="16"/>
    </row>
    <row r="1787" ht="11.25">
      <c r="A1787" s="16"/>
    </row>
    <row r="1788" ht="11.25">
      <c r="A1788" s="16"/>
    </row>
    <row r="1789" ht="11.25">
      <c r="A1789" s="16"/>
    </row>
    <row r="1790" ht="11.25">
      <c r="A1790" s="16"/>
    </row>
    <row r="1791" ht="11.25">
      <c r="A1791" s="16"/>
    </row>
    <row r="1792" ht="11.25">
      <c r="A1792" s="16"/>
    </row>
    <row r="1793" ht="11.25">
      <c r="A1793" s="16"/>
    </row>
    <row r="1794" ht="11.25">
      <c r="A1794" s="16"/>
    </row>
    <row r="1795" ht="11.25">
      <c r="A1795" s="16"/>
    </row>
    <row r="1796" ht="11.25">
      <c r="A1796" s="16"/>
    </row>
    <row r="1797" ht="11.25">
      <c r="A1797" s="16"/>
    </row>
    <row r="1798" ht="11.25">
      <c r="A1798" s="16"/>
    </row>
    <row r="1799" ht="11.25">
      <c r="A1799" s="16"/>
    </row>
    <row r="1800" ht="11.25">
      <c r="A1800" s="16"/>
    </row>
    <row r="1801" ht="11.25">
      <c r="A1801" s="16"/>
    </row>
    <row r="1802" ht="11.25">
      <c r="A1802" s="16"/>
    </row>
    <row r="1803" ht="11.25">
      <c r="A1803" s="16"/>
    </row>
    <row r="1804" ht="11.25">
      <c r="A1804" s="16"/>
    </row>
    <row r="1805" ht="11.25">
      <c r="A1805" s="16"/>
    </row>
    <row r="1806" ht="11.25">
      <c r="A1806" s="16"/>
    </row>
    <row r="1807" ht="11.25">
      <c r="A1807" s="16"/>
    </row>
    <row r="1808" ht="11.25">
      <c r="A1808" s="16"/>
    </row>
    <row r="1809" ht="11.25">
      <c r="A1809" s="16"/>
    </row>
    <row r="1810" ht="11.25">
      <c r="A1810" s="16"/>
    </row>
    <row r="1811" ht="11.25">
      <c r="A1811" s="16"/>
    </row>
    <row r="1812" ht="11.25">
      <c r="A1812" s="16"/>
    </row>
    <row r="1813" ht="11.25">
      <c r="A1813" s="16"/>
    </row>
    <row r="1814" ht="11.25">
      <c r="A1814" s="16"/>
    </row>
    <row r="1815" ht="11.25">
      <c r="A1815" s="16"/>
    </row>
    <row r="1816" ht="11.25">
      <c r="A1816" s="16"/>
    </row>
    <row r="1817" ht="11.25">
      <c r="A1817" s="16"/>
    </row>
    <row r="1818" ht="11.25">
      <c r="A1818" s="16"/>
    </row>
    <row r="1819" ht="11.25">
      <c r="A1819" s="16"/>
    </row>
    <row r="1820" ht="11.25">
      <c r="A1820" s="16"/>
    </row>
    <row r="1821" ht="11.25">
      <c r="A1821" s="16"/>
    </row>
    <row r="1822" ht="11.25">
      <c r="A1822" s="16"/>
    </row>
    <row r="1823" ht="11.25">
      <c r="A1823" s="16"/>
    </row>
    <row r="1824" ht="11.25">
      <c r="A1824" s="16"/>
    </row>
    <row r="1825" ht="11.25">
      <c r="A1825" s="16"/>
    </row>
    <row r="1826" ht="11.25">
      <c r="A1826" s="16"/>
    </row>
    <row r="1827" ht="11.25">
      <c r="A1827" s="16"/>
    </row>
    <row r="1828" ht="11.25">
      <c r="A1828" s="16"/>
    </row>
    <row r="1829" ht="11.25">
      <c r="A1829" s="16"/>
    </row>
    <row r="1830" ht="11.25">
      <c r="A1830" s="16"/>
    </row>
    <row r="1831" ht="11.25">
      <c r="A1831" s="16"/>
    </row>
    <row r="1832" ht="11.25">
      <c r="A1832" s="16"/>
    </row>
    <row r="1833" ht="11.25">
      <c r="A1833" s="16"/>
    </row>
    <row r="1834" ht="11.25">
      <c r="A1834" s="16"/>
    </row>
    <row r="1835" ht="11.25">
      <c r="A1835" s="16"/>
    </row>
    <row r="1836" ht="11.25">
      <c r="A1836" s="16"/>
    </row>
    <row r="1837" ht="11.25">
      <c r="A1837" s="16"/>
    </row>
    <row r="1838" ht="11.25">
      <c r="A1838" s="16"/>
    </row>
    <row r="1839" ht="11.25">
      <c r="A1839" s="16"/>
    </row>
    <row r="1840" ht="11.25">
      <c r="A1840" s="16"/>
    </row>
    <row r="1841" ht="11.25">
      <c r="A1841" s="16"/>
    </row>
    <row r="1842" ht="11.25">
      <c r="A1842" s="16"/>
    </row>
    <row r="1843" ht="11.25">
      <c r="A1843" s="16"/>
    </row>
    <row r="1844" ht="11.25">
      <c r="A1844" s="16"/>
    </row>
    <row r="1845" ht="11.25">
      <c r="A1845" s="16"/>
    </row>
    <row r="1846" ht="11.25">
      <c r="A1846" s="16"/>
    </row>
    <row r="1847" ht="11.25">
      <c r="A1847" s="16"/>
    </row>
    <row r="1848" ht="11.25">
      <c r="A1848" s="16"/>
    </row>
    <row r="1849" ht="11.25">
      <c r="A1849" s="16"/>
    </row>
    <row r="1850" ht="11.25">
      <c r="A1850" s="16"/>
    </row>
    <row r="1851" ht="11.25">
      <c r="A1851" s="16"/>
    </row>
    <row r="1852" ht="11.25">
      <c r="A1852" s="16"/>
    </row>
    <row r="1853" ht="11.25">
      <c r="A1853" s="16"/>
    </row>
    <row r="1854" ht="11.25">
      <c r="A1854" s="16"/>
    </row>
    <row r="1855" ht="11.25">
      <c r="A1855" s="16"/>
    </row>
    <row r="1856" ht="11.25">
      <c r="A1856" s="16"/>
    </row>
    <row r="1857" ht="11.25">
      <c r="A1857" s="16"/>
    </row>
    <row r="1858" ht="11.25">
      <c r="A1858" s="16"/>
    </row>
    <row r="1859" ht="11.25">
      <c r="A1859" s="16"/>
    </row>
    <row r="1860" ht="11.25">
      <c r="A1860" s="16"/>
    </row>
    <row r="1861" ht="11.25">
      <c r="A1861" s="16"/>
    </row>
    <row r="1862" ht="11.25">
      <c r="A1862" s="16"/>
    </row>
    <row r="1863" ht="11.25">
      <c r="A1863" s="16"/>
    </row>
    <row r="1864" ht="11.25">
      <c r="A1864" s="16"/>
    </row>
    <row r="1865" ht="11.25">
      <c r="A1865" s="16"/>
    </row>
    <row r="1866" ht="11.25">
      <c r="A1866" s="16"/>
    </row>
    <row r="1867" ht="11.25">
      <c r="A1867" s="16"/>
    </row>
    <row r="1868" ht="11.25">
      <c r="A1868" s="16"/>
    </row>
    <row r="1869" ht="11.25">
      <c r="A1869" s="16"/>
    </row>
    <row r="1870" ht="11.25">
      <c r="A1870" s="16"/>
    </row>
    <row r="1871" ht="11.25">
      <c r="A1871" s="16"/>
    </row>
    <row r="1872" ht="11.25">
      <c r="A1872" s="16"/>
    </row>
    <row r="1873" ht="11.25">
      <c r="A1873" s="16"/>
    </row>
    <row r="1874" ht="11.25">
      <c r="A1874" s="16"/>
    </row>
    <row r="1875" ht="11.25">
      <c r="A1875" s="16"/>
    </row>
    <row r="1876" ht="11.25">
      <c r="A1876" s="16"/>
    </row>
    <row r="1877" ht="11.25">
      <c r="A1877" s="16"/>
    </row>
    <row r="1878" ht="11.25">
      <c r="A1878" s="16"/>
    </row>
    <row r="1879" ht="11.25">
      <c r="A1879" s="16"/>
    </row>
    <row r="1880" ht="11.25">
      <c r="A1880" s="16"/>
    </row>
    <row r="1881" ht="11.25">
      <c r="A1881" s="16"/>
    </row>
    <row r="1882" ht="11.25">
      <c r="A1882" s="16"/>
    </row>
    <row r="1883" ht="11.25">
      <c r="A1883" s="16"/>
    </row>
    <row r="1884" ht="11.25">
      <c r="A1884" s="16"/>
    </row>
    <row r="1885" ht="11.25">
      <c r="A1885" s="16"/>
    </row>
    <row r="1886" ht="11.25">
      <c r="A1886" s="16"/>
    </row>
    <row r="1887" ht="11.25">
      <c r="A1887" s="16"/>
    </row>
    <row r="1888" ht="11.25">
      <c r="A1888" s="16"/>
    </row>
    <row r="1889" ht="11.25">
      <c r="A1889" s="16"/>
    </row>
    <row r="1890" ht="11.25">
      <c r="A1890" s="16"/>
    </row>
    <row r="1891" ht="11.25">
      <c r="A1891" s="16"/>
    </row>
    <row r="1892" ht="11.25">
      <c r="A1892" s="16"/>
    </row>
    <row r="1893" ht="11.25">
      <c r="A1893" s="16"/>
    </row>
    <row r="1894" ht="11.25">
      <c r="A1894" s="16"/>
    </row>
    <row r="1895" ht="11.25">
      <c r="A1895" s="16"/>
    </row>
    <row r="1896" ht="11.25">
      <c r="A1896" s="16"/>
    </row>
    <row r="1897" ht="11.25">
      <c r="A1897" s="16"/>
    </row>
    <row r="1898" ht="11.25">
      <c r="A1898" s="16"/>
    </row>
    <row r="1899" ht="11.25">
      <c r="A1899" s="16"/>
    </row>
    <row r="1900" ht="11.25">
      <c r="A1900" s="16"/>
    </row>
    <row r="1901" ht="11.25">
      <c r="A1901" s="16"/>
    </row>
    <row r="1902" ht="11.25">
      <c r="A1902" s="16"/>
    </row>
    <row r="1903" ht="11.25">
      <c r="A1903" s="16"/>
    </row>
    <row r="1904" ht="11.25">
      <c r="A1904" s="16"/>
    </row>
    <row r="1905" ht="11.25">
      <c r="A1905" s="16"/>
    </row>
    <row r="1906" ht="11.25">
      <c r="A1906" s="16"/>
    </row>
    <row r="1907" ht="11.25">
      <c r="A1907" s="16"/>
    </row>
    <row r="1908" ht="11.25">
      <c r="A1908" s="16"/>
    </row>
    <row r="1909" ht="11.25">
      <c r="A1909" s="16"/>
    </row>
    <row r="1910" ht="11.25">
      <c r="A1910" s="16"/>
    </row>
    <row r="1911" ht="11.25">
      <c r="A1911" s="16"/>
    </row>
    <row r="1912" ht="11.25">
      <c r="A1912" s="16"/>
    </row>
    <row r="1913" ht="11.25">
      <c r="A1913" s="16"/>
    </row>
    <row r="1914" ht="11.25">
      <c r="A1914" s="16"/>
    </row>
    <row r="1915" ht="11.25">
      <c r="A1915" s="16"/>
    </row>
    <row r="1916" ht="11.25">
      <c r="A1916" s="16"/>
    </row>
    <row r="1917" ht="11.25">
      <c r="A1917" s="16"/>
    </row>
    <row r="1918" ht="11.25">
      <c r="A1918" s="16"/>
    </row>
    <row r="1919" ht="11.25">
      <c r="A1919" s="16"/>
    </row>
    <row r="1920" ht="11.25">
      <c r="A1920" s="16"/>
    </row>
    <row r="1921" ht="11.25">
      <c r="A1921" s="16"/>
    </row>
    <row r="1922" ht="11.25">
      <c r="A1922" s="16"/>
    </row>
    <row r="1923" ht="11.25">
      <c r="A1923" s="16"/>
    </row>
    <row r="1924" ht="11.25">
      <c r="A1924" s="16"/>
    </row>
    <row r="1925" ht="11.25">
      <c r="A1925" s="16"/>
    </row>
    <row r="1926" ht="11.25">
      <c r="A1926" s="16"/>
    </row>
    <row r="1927" ht="11.25">
      <c r="A1927" s="16"/>
    </row>
    <row r="1928" ht="11.25">
      <c r="A1928" s="16"/>
    </row>
    <row r="1929" ht="11.25">
      <c r="A1929" s="16"/>
    </row>
    <row r="1930" ht="11.25">
      <c r="A1930" s="16"/>
    </row>
    <row r="1931" ht="11.25">
      <c r="A1931" s="16"/>
    </row>
    <row r="1932" ht="11.25">
      <c r="A1932" s="16"/>
    </row>
    <row r="1933" ht="11.25">
      <c r="A1933" s="16"/>
    </row>
    <row r="1934" ht="11.25">
      <c r="A1934" s="16"/>
    </row>
    <row r="1935" ht="11.25">
      <c r="A1935" s="16"/>
    </row>
    <row r="1936" ht="11.25">
      <c r="A1936" s="16"/>
    </row>
    <row r="1937" ht="11.25">
      <c r="A1937" s="16"/>
    </row>
    <row r="1938" ht="11.25">
      <c r="A1938" s="16"/>
    </row>
    <row r="1939" ht="11.25">
      <c r="A1939" s="16"/>
    </row>
    <row r="1940" ht="11.25">
      <c r="A1940" s="16"/>
    </row>
    <row r="1941" ht="11.25">
      <c r="A1941" s="16"/>
    </row>
    <row r="1942" ht="11.25">
      <c r="A1942" s="16"/>
    </row>
    <row r="1943" ht="11.25">
      <c r="A1943" s="16"/>
    </row>
    <row r="1944" ht="11.25">
      <c r="A1944" s="16"/>
    </row>
    <row r="1945" ht="11.25">
      <c r="A1945" s="16"/>
    </row>
    <row r="1946" ht="11.25">
      <c r="A1946" s="16"/>
    </row>
    <row r="1947" ht="11.25">
      <c r="A1947" s="16"/>
    </row>
    <row r="1948" ht="11.25">
      <c r="A1948" s="16"/>
    </row>
    <row r="1949" ht="11.25">
      <c r="A1949" s="16"/>
    </row>
    <row r="1950" ht="11.25">
      <c r="A1950" s="16"/>
    </row>
    <row r="1951" ht="11.25">
      <c r="A1951" s="16"/>
    </row>
    <row r="1952" ht="11.25">
      <c r="A1952" s="16"/>
    </row>
    <row r="1953" ht="11.25">
      <c r="A1953" s="16"/>
    </row>
    <row r="1954" ht="11.25">
      <c r="A1954" s="16"/>
    </row>
    <row r="1955" ht="11.25">
      <c r="A1955" s="16"/>
    </row>
    <row r="1956" ht="11.25">
      <c r="A1956" s="16"/>
    </row>
    <row r="1957" ht="11.25">
      <c r="A1957" s="16"/>
    </row>
    <row r="1958" ht="11.25">
      <c r="A1958" s="16"/>
    </row>
    <row r="1959" ht="11.25">
      <c r="A1959" s="16"/>
    </row>
    <row r="1960" ht="11.25">
      <c r="A1960" s="16"/>
    </row>
    <row r="1961" ht="11.25">
      <c r="A1961" s="16"/>
    </row>
    <row r="1962" ht="11.25">
      <c r="A1962" s="16"/>
    </row>
    <row r="1963" ht="11.25">
      <c r="A1963" s="16"/>
    </row>
    <row r="1964" ht="11.25">
      <c r="A1964" s="16"/>
    </row>
    <row r="1965" ht="11.25">
      <c r="A1965" s="16"/>
    </row>
    <row r="1966" ht="11.25">
      <c r="A1966" s="16"/>
    </row>
    <row r="1967" ht="11.25">
      <c r="A1967" s="16"/>
    </row>
    <row r="1968" ht="11.25">
      <c r="A1968" s="16"/>
    </row>
    <row r="1969" ht="11.25">
      <c r="A1969" s="16"/>
    </row>
    <row r="1970" ht="11.25">
      <c r="A1970" s="16"/>
    </row>
    <row r="1971" ht="11.25">
      <c r="A1971" s="16"/>
    </row>
    <row r="1972" ht="11.25">
      <c r="A1972" s="16"/>
    </row>
    <row r="1973" ht="11.25">
      <c r="A1973" s="16"/>
    </row>
    <row r="1974" ht="11.25">
      <c r="A1974" s="16"/>
    </row>
    <row r="1975" ht="11.25">
      <c r="A1975" s="16"/>
    </row>
    <row r="1976" ht="11.25">
      <c r="A1976" s="16"/>
    </row>
    <row r="1977" ht="11.25">
      <c r="A1977" s="16"/>
    </row>
    <row r="1978" ht="11.25">
      <c r="A1978" s="16"/>
    </row>
    <row r="1979" ht="11.25">
      <c r="A1979" s="16"/>
    </row>
    <row r="1980" ht="11.25">
      <c r="A1980" s="16"/>
    </row>
    <row r="1981" ht="11.25">
      <c r="A1981" s="16"/>
    </row>
    <row r="1982" ht="11.25">
      <c r="A1982" s="16"/>
    </row>
    <row r="1983" ht="11.25">
      <c r="A1983" s="16"/>
    </row>
    <row r="1984" ht="11.25">
      <c r="A1984" s="16"/>
    </row>
    <row r="1985" ht="11.25">
      <c r="A1985" s="16"/>
    </row>
    <row r="1986" ht="11.25">
      <c r="A1986" s="16"/>
    </row>
    <row r="1987" ht="11.25">
      <c r="A1987" s="16"/>
    </row>
    <row r="1988" ht="11.25">
      <c r="A1988" s="16"/>
    </row>
    <row r="1989" ht="11.25">
      <c r="A1989" s="16"/>
    </row>
    <row r="1990" ht="11.25">
      <c r="A1990" s="16"/>
    </row>
    <row r="1991" ht="11.25">
      <c r="A1991" s="16"/>
    </row>
    <row r="1992" ht="11.25">
      <c r="A1992" s="16"/>
    </row>
    <row r="1993" ht="11.25">
      <c r="A1993" s="16"/>
    </row>
    <row r="1994" ht="11.25">
      <c r="A1994" s="16"/>
    </row>
    <row r="1995" ht="11.25">
      <c r="A1995" s="16"/>
    </row>
    <row r="1996" ht="11.25">
      <c r="A1996" s="16"/>
    </row>
    <row r="1997" ht="11.25">
      <c r="A1997" s="16"/>
    </row>
    <row r="1998" ht="11.25">
      <c r="A1998" s="16"/>
    </row>
    <row r="1999" ht="11.25">
      <c r="A1999" s="16"/>
    </row>
    <row r="2000" ht="11.25">
      <c r="A2000" s="16"/>
    </row>
    <row r="2001" ht="11.25">
      <c r="A2001" s="16"/>
    </row>
    <row r="2002" ht="11.25">
      <c r="A2002" s="16"/>
    </row>
    <row r="2003" ht="11.25">
      <c r="A2003" s="16"/>
    </row>
    <row r="2004" ht="11.25">
      <c r="A2004" s="16"/>
    </row>
    <row r="2005" ht="11.25">
      <c r="A2005" s="16"/>
    </row>
    <row r="2006" ht="11.25">
      <c r="A2006" s="16"/>
    </row>
    <row r="2007" ht="11.25">
      <c r="A2007" s="16"/>
    </row>
    <row r="2008" ht="11.25">
      <c r="A2008" s="16"/>
    </row>
    <row r="2009" ht="11.25">
      <c r="A2009" s="16"/>
    </row>
    <row r="2010" ht="11.25">
      <c r="A2010" s="16"/>
    </row>
    <row r="2011" ht="11.25">
      <c r="A2011" s="16"/>
    </row>
    <row r="2012" ht="11.25">
      <c r="A2012" s="16"/>
    </row>
    <row r="2013" ht="11.25">
      <c r="A2013" s="16"/>
    </row>
    <row r="2014" ht="11.25">
      <c r="A2014" s="16"/>
    </row>
    <row r="2015" ht="11.25">
      <c r="A2015" s="16"/>
    </row>
    <row r="2016" ht="11.25">
      <c r="A2016" s="16"/>
    </row>
    <row r="2017" ht="11.25">
      <c r="A2017" s="16"/>
    </row>
    <row r="2018" ht="11.25">
      <c r="A2018" s="16"/>
    </row>
    <row r="2019" ht="11.25">
      <c r="A2019" s="16"/>
    </row>
    <row r="2020" ht="11.25">
      <c r="A2020" s="16"/>
    </row>
    <row r="2021" ht="11.25">
      <c r="A2021" s="16"/>
    </row>
    <row r="2022" ht="11.25">
      <c r="A2022" s="16"/>
    </row>
    <row r="2023" ht="11.25">
      <c r="A2023" s="16"/>
    </row>
    <row r="2024" ht="11.25">
      <c r="A2024" s="16"/>
    </row>
    <row r="2025" ht="11.25">
      <c r="A2025" s="16"/>
    </row>
    <row r="2026" ht="11.25">
      <c r="A2026" s="16"/>
    </row>
    <row r="2027" ht="11.25">
      <c r="A2027" s="16"/>
    </row>
    <row r="2028" ht="11.25">
      <c r="A2028" s="16"/>
    </row>
    <row r="2029" ht="11.25">
      <c r="A2029" s="16"/>
    </row>
    <row r="2030" ht="11.25">
      <c r="A2030" s="16"/>
    </row>
    <row r="2031" ht="11.25">
      <c r="A2031" s="16"/>
    </row>
    <row r="2032" ht="11.25">
      <c r="A2032" s="16"/>
    </row>
    <row r="2033" ht="11.25">
      <c r="A2033" s="16"/>
    </row>
    <row r="2034" ht="11.25">
      <c r="A2034" s="16"/>
    </row>
    <row r="2035" ht="11.25">
      <c r="A2035" s="16"/>
    </row>
    <row r="2036" ht="11.25">
      <c r="A2036" s="16"/>
    </row>
    <row r="2037" ht="11.25">
      <c r="A2037" s="16"/>
    </row>
    <row r="2038" ht="11.25">
      <c r="A2038" s="16"/>
    </row>
    <row r="2039" ht="11.25">
      <c r="A2039" s="16"/>
    </row>
    <row r="2040" ht="11.25">
      <c r="A2040" s="16"/>
    </row>
    <row r="2041" ht="11.25">
      <c r="A2041" s="16"/>
    </row>
    <row r="2042" ht="11.25">
      <c r="A2042" s="16"/>
    </row>
    <row r="2043" ht="11.25">
      <c r="A2043" s="16"/>
    </row>
    <row r="2044" ht="11.25">
      <c r="A2044" s="16"/>
    </row>
    <row r="2045" ht="11.25">
      <c r="A2045" s="16"/>
    </row>
    <row r="2046" ht="11.25">
      <c r="A2046" s="16"/>
    </row>
    <row r="2047" ht="11.25">
      <c r="A2047" s="16"/>
    </row>
    <row r="2048" ht="11.25">
      <c r="A2048" s="16"/>
    </row>
    <row r="2049" ht="11.25">
      <c r="A2049" s="16"/>
    </row>
    <row r="2050" ht="11.25">
      <c r="A2050" s="16"/>
    </row>
    <row r="2051" ht="11.25">
      <c r="A2051" s="16"/>
    </row>
    <row r="2052" ht="11.25">
      <c r="A2052" s="16"/>
    </row>
    <row r="2053" ht="11.25">
      <c r="A2053" s="16"/>
    </row>
    <row r="2054" ht="11.25">
      <c r="A2054" s="16"/>
    </row>
    <row r="2055" ht="11.25">
      <c r="A2055" s="16"/>
    </row>
    <row r="2056" ht="11.25">
      <c r="A2056" s="16"/>
    </row>
    <row r="2057" ht="11.25">
      <c r="A2057" s="16"/>
    </row>
    <row r="2058" ht="11.25">
      <c r="A2058" s="16"/>
    </row>
    <row r="2059" ht="11.25">
      <c r="A2059" s="16"/>
    </row>
    <row r="2060" ht="11.25">
      <c r="A2060" s="16"/>
    </row>
    <row r="2061" ht="11.25">
      <c r="A2061" s="16"/>
    </row>
    <row r="2062" ht="11.25">
      <c r="A2062" s="16"/>
    </row>
    <row r="2063" ht="11.25">
      <c r="A2063" s="16"/>
    </row>
    <row r="2064" ht="11.25">
      <c r="A2064" s="16"/>
    </row>
    <row r="2065" ht="11.25">
      <c r="A2065" s="16"/>
    </row>
    <row r="2066" ht="11.25">
      <c r="A2066" s="16"/>
    </row>
    <row r="2067" ht="11.25">
      <c r="A2067" s="16"/>
    </row>
    <row r="2068" ht="11.25">
      <c r="A2068" s="16"/>
    </row>
    <row r="2069" ht="11.25">
      <c r="A2069" s="16"/>
    </row>
    <row r="2070" ht="11.25">
      <c r="A2070" s="16"/>
    </row>
    <row r="2071" ht="11.25">
      <c r="A2071" s="16"/>
    </row>
    <row r="2072" ht="11.25">
      <c r="A2072" s="16"/>
    </row>
    <row r="2073" ht="11.25">
      <c r="A2073" s="16"/>
    </row>
    <row r="2074" ht="11.25">
      <c r="A2074" s="16"/>
    </row>
    <row r="2075" ht="11.25">
      <c r="A2075" s="16"/>
    </row>
    <row r="2076" ht="11.25">
      <c r="A2076" s="16"/>
    </row>
    <row r="2077" ht="11.25">
      <c r="A2077" s="16"/>
    </row>
    <row r="2078" ht="11.25">
      <c r="A2078" s="16"/>
    </row>
    <row r="2079" ht="11.25">
      <c r="A2079" s="16"/>
    </row>
    <row r="2080" ht="11.25">
      <c r="A2080" s="16"/>
    </row>
    <row r="2081" ht="11.25">
      <c r="A2081" s="16"/>
    </row>
    <row r="2082" ht="11.25">
      <c r="A2082" s="16"/>
    </row>
    <row r="2083" ht="11.25">
      <c r="A2083" s="16"/>
    </row>
    <row r="2084" ht="11.25">
      <c r="A2084" s="16"/>
    </row>
    <row r="2085" ht="11.25">
      <c r="A2085" s="16"/>
    </row>
    <row r="2086" ht="11.25">
      <c r="A2086" s="16"/>
    </row>
    <row r="2087" ht="11.25">
      <c r="A2087" s="16"/>
    </row>
    <row r="2088" ht="11.25">
      <c r="A2088" s="16"/>
    </row>
    <row r="2089" ht="11.25">
      <c r="A2089" s="16"/>
    </row>
    <row r="2090" ht="11.25">
      <c r="A2090" s="16"/>
    </row>
    <row r="2091" ht="11.25">
      <c r="A2091" s="16"/>
    </row>
    <row r="2092" ht="11.25">
      <c r="A2092" s="16"/>
    </row>
    <row r="2093" ht="11.25">
      <c r="A2093" s="16"/>
    </row>
    <row r="2094" ht="11.25">
      <c r="A2094" s="16"/>
    </row>
    <row r="2095" ht="11.25">
      <c r="A2095" s="16"/>
    </row>
    <row r="2096" ht="11.25">
      <c r="A2096" s="16"/>
    </row>
    <row r="2097" ht="11.25">
      <c r="A2097" s="16"/>
    </row>
    <row r="2098" ht="11.25">
      <c r="A2098" s="16"/>
    </row>
    <row r="2099" ht="11.25">
      <c r="A2099" s="16"/>
    </row>
    <row r="2100" ht="11.25">
      <c r="A2100" s="16"/>
    </row>
    <row r="2101" ht="11.25">
      <c r="A2101" s="16"/>
    </row>
    <row r="2102" ht="11.25">
      <c r="A2102" s="16"/>
    </row>
    <row r="2103" ht="11.25">
      <c r="A2103" s="16"/>
    </row>
    <row r="2104" ht="11.25">
      <c r="A2104" s="16"/>
    </row>
    <row r="2105" ht="11.25">
      <c r="A2105" s="16"/>
    </row>
    <row r="2106" ht="11.25">
      <c r="A2106" s="16"/>
    </row>
    <row r="2107" ht="11.25">
      <c r="A2107" s="16"/>
    </row>
    <row r="2108" ht="11.25">
      <c r="A2108" s="16"/>
    </row>
    <row r="2109" ht="11.25">
      <c r="A2109" s="16"/>
    </row>
    <row r="2110" ht="11.25">
      <c r="A2110" s="16"/>
    </row>
    <row r="2111" ht="11.25">
      <c r="A2111" s="16"/>
    </row>
    <row r="2112" ht="11.25">
      <c r="A2112" s="16"/>
    </row>
    <row r="2113" ht="11.25">
      <c r="A2113" s="16"/>
    </row>
    <row r="2114" ht="11.25">
      <c r="A2114" s="16"/>
    </row>
    <row r="2115" ht="11.25">
      <c r="A2115" s="16"/>
    </row>
    <row r="2116" ht="11.25">
      <c r="A2116" s="16"/>
    </row>
    <row r="2117" ht="11.25">
      <c r="A2117" s="16"/>
    </row>
    <row r="2118" ht="11.25">
      <c r="A2118" s="16"/>
    </row>
    <row r="2119" ht="11.25">
      <c r="A2119" s="16"/>
    </row>
    <row r="2120" ht="11.25">
      <c r="A2120" s="16"/>
    </row>
    <row r="2121" ht="11.25">
      <c r="A2121" s="16"/>
    </row>
    <row r="2122" ht="11.25">
      <c r="A2122" s="16"/>
    </row>
    <row r="2123" ht="11.25">
      <c r="A2123" s="16"/>
    </row>
    <row r="2124" ht="11.25">
      <c r="A2124" s="16"/>
    </row>
    <row r="2125" ht="11.25">
      <c r="A2125" s="16"/>
    </row>
    <row r="2126" ht="11.25">
      <c r="A2126" s="16"/>
    </row>
    <row r="2127" ht="11.25">
      <c r="A2127" s="16"/>
    </row>
    <row r="2128" ht="11.25">
      <c r="A2128" s="16"/>
    </row>
    <row r="2129" ht="11.25">
      <c r="A2129" s="16"/>
    </row>
    <row r="2130" ht="11.25">
      <c r="A2130" s="16"/>
    </row>
    <row r="2131" ht="11.25">
      <c r="A2131" s="16"/>
    </row>
    <row r="2132" ht="11.25">
      <c r="A2132" s="16"/>
    </row>
    <row r="2133" ht="11.25">
      <c r="A2133" s="16"/>
    </row>
    <row r="2134" ht="11.25">
      <c r="A2134" s="16"/>
    </row>
    <row r="2135" ht="11.25">
      <c r="A2135" s="16"/>
    </row>
    <row r="2136" ht="11.25">
      <c r="A2136" s="16"/>
    </row>
    <row r="2137" ht="11.25">
      <c r="A2137" s="16"/>
    </row>
    <row r="2138" ht="11.25">
      <c r="A2138" s="16"/>
    </row>
    <row r="2139" ht="11.25">
      <c r="A2139" s="16"/>
    </row>
    <row r="2140" ht="11.25">
      <c r="A2140" s="16"/>
    </row>
    <row r="2141" ht="11.25">
      <c r="A2141" s="16"/>
    </row>
    <row r="2142" ht="11.25">
      <c r="A2142" s="16"/>
    </row>
    <row r="2143" ht="11.25">
      <c r="A2143" s="16"/>
    </row>
    <row r="2144" ht="11.25">
      <c r="A2144" s="16"/>
    </row>
    <row r="2145" ht="11.25">
      <c r="A2145" s="16"/>
    </row>
    <row r="2146" ht="11.25">
      <c r="A2146" s="16"/>
    </row>
    <row r="2147" ht="11.25">
      <c r="A2147" s="16"/>
    </row>
    <row r="2148" ht="11.25">
      <c r="A2148" s="16"/>
    </row>
    <row r="2149" ht="11.25">
      <c r="A2149" s="16"/>
    </row>
    <row r="2150" ht="11.25">
      <c r="A2150" s="16"/>
    </row>
    <row r="2151" ht="11.25">
      <c r="A2151" s="16"/>
    </row>
    <row r="2152" ht="11.25">
      <c r="A2152" s="16"/>
    </row>
    <row r="2153" ht="11.25">
      <c r="A2153" s="16"/>
    </row>
    <row r="2154" ht="11.25">
      <c r="A2154" s="16"/>
    </row>
    <row r="2155" ht="11.25">
      <c r="A2155" s="16"/>
    </row>
    <row r="2156" ht="11.25">
      <c r="A2156" s="16"/>
    </row>
    <row r="2157" ht="11.25">
      <c r="A2157" s="16"/>
    </row>
    <row r="2158" ht="11.25">
      <c r="A2158" s="16"/>
    </row>
    <row r="2159" ht="11.25">
      <c r="A2159" s="16"/>
    </row>
    <row r="2160" ht="11.25">
      <c r="A2160" s="16"/>
    </row>
    <row r="2161" ht="11.25">
      <c r="A2161" s="16"/>
    </row>
    <row r="2162" ht="11.25">
      <c r="A2162" s="16"/>
    </row>
    <row r="2163" ht="11.25">
      <c r="A2163" s="16"/>
    </row>
    <row r="2164" ht="11.25">
      <c r="A2164" s="16"/>
    </row>
    <row r="2165" ht="11.25">
      <c r="A2165" s="16"/>
    </row>
    <row r="2166" ht="11.25">
      <c r="A2166" s="16"/>
    </row>
    <row r="2167" ht="11.25">
      <c r="A2167" s="16"/>
    </row>
    <row r="2168" ht="11.25">
      <c r="A2168" s="16"/>
    </row>
    <row r="2169" ht="11.25">
      <c r="A2169" s="16"/>
    </row>
    <row r="2170" ht="11.25">
      <c r="A2170" s="16"/>
    </row>
    <row r="2171" ht="11.25">
      <c r="A2171" s="16"/>
    </row>
    <row r="2172" ht="11.25">
      <c r="A2172" s="16"/>
    </row>
    <row r="2173" ht="11.25">
      <c r="A2173" s="16"/>
    </row>
    <row r="2174" ht="11.25">
      <c r="A2174" s="16"/>
    </row>
    <row r="2175" ht="11.25">
      <c r="A2175" s="16"/>
    </row>
    <row r="2176" ht="11.25">
      <c r="A2176" s="16"/>
    </row>
    <row r="2177" ht="11.25">
      <c r="A2177" s="16"/>
    </row>
    <row r="2178" ht="11.25">
      <c r="A2178" s="16"/>
    </row>
    <row r="2179" ht="11.25">
      <c r="A2179" s="16"/>
    </row>
    <row r="2180" ht="11.25">
      <c r="A2180" s="16"/>
    </row>
    <row r="2181" ht="11.25">
      <c r="A2181" s="16"/>
    </row>
    <row r="2182" ht="11.25">
      <c r="A2182" s="16"/>
    </row>
    <row r="2183" ht="11.25">
      <c r="A2183" s="16"/>
    </row>
    <row r="2184" ht="11.25">
      <c r="A2184" s="16"/>
    </row>
    <row r="2185" ht="11.25">
      <c r="A2185" s="16"/>
    </row>
    <row r="2186" ht="11.25">
      <c r="A2186" s="16"/>
    </row>
    <row r="2187" ht="11.25">
      <c r="A2187" s="16"/>
    </row>
    <row r="2188" ht="11.25">
      <c r="A2188" s="16"/>
    </row>
    <row r="2189" ht="11.25">
      <c r="A2189" s="16"/>
    </row>
    <row r="2190" ht="11.25">
      <c r="A2190" s="16"/>
    </row>
    <row r="2191" ht="11.25">
      <c r="A2191" s="16"/>
    </row>
    <row r="2192" ht="11.25">
      <c r="A2192" s="16"/>
    </row>
    <row r="2193" ht="11.25">
      <c r="A2193" s="16"/>
    </row>
    <row r="2194" ht="11.25">
      <c r="A2194" s="16"/>
    </row>
    <row r="2195" ht="11.25">
      <c r="A2195" s="16"/>
    </row>
    <row r="2196" ht="11.25">
      <c r="A2196" s="16"/>
    </row>
    <row r="2197" ht="11.25">
      <c r="A2197" s="16"/>
    </row>
    <row r="2198" ht="11.25">
      <c r="A2198" s="16"/>
    </row>
    <row r="2199" ht="11.25">
      <c r="A2199" s="16"/>
    </row>
    <row r="2200" ht="11.25">
      <c r="A2200" s="16"/>
    </row>
    <row r="2201" ht="11.25">
      <c r="A2201" s="16"/>
    </row>
    <row r="2202" ht="11.25">
      <c r="A2202" s="16"/>
    </row>
    <row r="2203" ht="11.25">
      <c r="A2203" s="16"/>
    </row>
    <row r="2204" ht="11.25">
      <c r="A2204" s="16"/>
    </row>
    <row r="2205" ht="11.25">
      <c r="A2205" s="16"/>
    </row>
    <row r="2206" ht="11.25">
      <c r="A2206" s="16"/>
    </row>
    <row r="2207" ht="11.25">
      <c r="A2207" s="16"/>
    </row>
    <row r="2208" ht="11.25">
      <c r="A2208" s="16"/>
    </row>
    <row r="2209" ht="11.25">
      <c r="A2209" s="16"/>
    </row>
    <row r="2210" ht="11.25">
      <c r="A2210" s="16"/>
    </row>
    <row r="2211" ht="11.25">
      <c r="A2211" s="16"/>
    </row>
    <row r="2212" ht="11.25">
      <c r="A2212" s="16"/>
    </row>
    <row r="2213" ht="11.25">
      <c r="A2213" s="16"/>
    </row>
    <row r="2214" ht="11.25">
      <c r="A2214" s="16"/>
    </row>
    <row r="2215" ht="11.25">
      <c r="A2215" s="16"/>
    </row>
    <row r="2216" ht="11.25">
      <c r="A2216" s="16"/>
    </row>
    <row r="2217" ht="11.25">
      <c r="A2217" s="16"/>
    </row>
    <row r="2218" ht="11.25">
      <c r="A2218" s="16"/>
    </row>
    <row r="2219" ht="11.25">
      <c r="A2219" s="16"/>
    </row>
    <row r="2220" ht="11.25">
      <c r="A2220" s="16"/>
    </row>
    <row r="2221" ht="11.25">
      <c r="A2221" s="16"/>
    </row>
    <row r="2222" ht="11.25">
      <c r="A2222" s="16"/>
    </row>
    <row r="2223" ht="11.25">
      <c r="A2223" s="16"/>
    </row>
    <row r="2224" ht="11.25">
      <c r="A2224" s="16"/>
    </row>
    <row r="2225" ht="11.25">
      <c r="A2225" s="16"/>
    </row>
    <row r="2226" ht="11.25">
      <c r="A2226" s="16"/>
    </row>
    <row r="2227" ht="11.25">
      <c r="A2227" s="16"/>
    </row>
    <row r="2228" ht="11.25">
      <c r="A2228" s="16"/>
    </row>
    <row r="2229" ht="11.25">
      <c r="A2229" s="16"/>
    </row>
    <row r="2230" ht="11.25">
      <c r="A2230" s="16"/>
    </row>
    <row r="2231" ht="11.25">
      <c r="A2231" s="16"/>
    </row>
    <row r="2232" ht="11.25">
      <c r="A2232" s="16"/>
    </row>
    <row r="2233" ht="11.25">
      <c r="A2233" s="16"/>
    </row>
    <row r="2234" ht="11.25">
      <c r="A2234" s="16"/>
    </row>
    <row r="2235" ht="11.25">
      <c r="A2235" s="16"/>
    </row>
    <row r="2236" ht="11.25">
      <c r="A2236" s="16"/>
    </row>
    <row r="2237" ht="11.25">
      <c r="A2237" s="16"/>
    </row>
    <row r="2238" ht="11.25">
      <c r="A2238" s="16"/>
    </row>
    <row r="2239" ht="11.25">
      <c r="A2239" s="16"/>
    </row>
    <row r="2240" ht="11.25">
      <c r="A2240" s="16"/>
    </row>
    <row r="2241" ht="11.25">
      <c r="A2241" s="16"/>
    </row>
    <row r="2242" ht="11.25">
      <c r="A2242" s="16"/>
    </row>
    <row r="2243" ht="11.25">
      <c r="A2243" s="16"/>
    </row>
    <row r="2244" ht="11.25">
      <c r="A2244" s="16"/>
    </row>
    <row r="2245" ht="11.25">
      <c r="A2245" s="16"/>
    </row>
    <row r="2246" ht="11.25">
      <c r="A2246" s="16"/>
    </row>
    <row r="2247" ht="11.25">
      <c r="A2247" s="16"/>
    </row>
    <row r="2248" ht="11.25">
      <c r="A2248" s="16"/>
    </row>
    <row r="2249" ht="11.25">
      <c r="A2249" s="16"/>
    </row>
    <row r="2250" ht="11.25">
      <c r="A2250" s="16"/>
    </row>
    <row r="2251" ht="11.25">
      <c r="A2251" s="16"/>
    </row>
    <row r="2252" ht="11.25">
      <c r="A2252" s="16"/>
    </row>
    <row r="2253" ht="11.25">
      <c r="A2253" s="16"/>
    </row>
    <row r="2254" ht="11.25">
      <c r="A2254" s="16"/>
    </row>
    <row r="2255" ht="11.25">
      <c r="A2255" s="16"/>
    </row>
    <row r="2256" ht="11.25">
      <c r="A2256" s="16"/>
    </row>
    <row r="2257" ht="11.25">
      <c r="A2257" s="16"/>
    </row>
    <row r="2258" ht="11.25">
      <c r="A2258" s="16"/>
    </row>
    <row r="2259" ht="11.25">
      <c r="A2259" s="16"/>
    </row>
    <row r="2260" ht="11.25">
      <c r="A2260" s="16"/>
    </row>
    <row r="2261" ht="11.25">
      <c r="A2261" s="16"/>
    </row>
    <row r="2262" ht="11.25">
      <c r="A2262" s="16"/>
    </row>
    <row r="2263" ht="11.25">
      <c r="A2263" s="16"/>
    </row>
    <row r="2264" ht="11.25">
      <c r="A2264" s="16"/>
    </row>
    <row r="2265" ht="11.25">
      <c r="A2265" s="16"/>
    </row>
    <row r="2266" ht="11.25">
      <c r="A2266" s="16"/>
    </row>
    <row r="2267" ht="11.25">
      <c r="A2267" s="16"/>
    </row>
    <row r="2268" ht="11.25">
      <c r="A2268" s="16"/>
    </row>
    <row r="2269" ht="11.25">
      <c r="A2269" s="16"/>
    </row>
    <row r="2270" ht="11.25">
      <c r="A2270" s="16"/>
    </row>
    <row r="2271" ht="11.25">
      <c r="A2271" s="16"/>
    </row>
    <row r="2272" ht="11.25">
      <c r="A2272" s="16"/>
    </row>
    <row r="2273" ht="11.25">
      <c r="A2273" s="16"/>
    </row>
    <row r="2274" ht="11.25">
      <c r="A2274" s="16"/>
    </row>
    <row r="2275" ht="11.25">
      <c r="A2275" s="16"/>
    </row>
    <row r="2276" ht="11.25">
      <c r="A2276" s="16"/>
    </row>
    <row r="2277" ht="11.25">
      <c r="A2277" s="16"/>
    </row>
    <row r="2278" ht="11.25">
      <c r="A2278" s="16"/>
    </row>
    <row r="2279" ht="11.25">
      <c r="A2279" s="16"/>
    </row>
    <row r="2280" ht="11.25">
      <c r="A2280" s="16"/>
    </row>
    <row r="2281" ht="11.25">
      <c r="A2281" s="16"/>
    </row>
    <row r="2282" ht="11.25">
      <c r="A2282" s="16"/>
    </row>
    <row r="2283" ht="11.25">
      <c r="A2283" s="16"/>
    </row>
    <row r="2284" ht="11.25">
      <c r="A2284" s="16"/>
    </row>
    <row r="2285" ht="11.25">
      <c r="A2285" s="16"/>
    </row>
    <row r="2286" ht="11.25">
      <c r="A2286" s="16"/>
    </row>
    <row r="2287" ht="11.25">
      <c r="A2287" s="16"/>
    </row>
    <row r="2288" ht="11.25">
      <c r="A2288" s="16"/>
    </row>
    <row r="2289" ht="11.25">
      <c r="A2289" s="16"/>
    </row>
    <row r="2290" ht="11.25">
      <c r="A2290" s="16"/>
    </row>
    <row r="2291" ht="11.25">
      <c r="A2291" s="16"/>
    </row>
    <row r="2292" ht="11.25">
      <c r="A2292" s="16"/>
    </row>
    <row r="2293" ht="11.25">
      <c r="A2293" s="16"/>
    </row>
    <row r="2294" ht="11.25">
      <c r="A2294" s="16"/>
    </row>
    <row r="2295" ht="11.25">
      <c r="A2295" s="16"/>
    </row>
    <row r="2296" ht="11.25">
      <c r="A2296" s="16"/>
    </row>
    <row r="2297" ht="11.25">
      <c r="A2297" s="16"/>
    </row>
    <row r="2298" ht="11.25">
      <c r="A2298" s="16"/>
    </row>
    <row r="2299" ht="11.25">
      <c r="A2299" s="16"/>
    </row>
    <row r="2300" ht="11.25">
      <c r="A2300" s="16"/>
    </row>
    <row r="2301" ht="11.25">
      <c r="A2301" s="16"/>
    </row>
    <row r="2302" ht="11.25">
      <c r="A2302" s="16"/>
    </row>
    <row r="2303" ht="11.25">
      <c r="A2303" s="16"/>
    </row>
    <row r="2304" ht="11.25">
      <c r="A2304" s="16"/>
    </row>
    <row r="2305" ht="11.25">
      <c r="A2305" s="16"/>
    </row>
    <row r="2306" ht="11.25">
      <c r="A2306" s="16"/>
    </row>
    <row r="2307" ht="11.25">
      <c r="A2307" s="16"/>
    </row>
    <row r="2308" ht="11.25">
      <c r="A2308" s="16"/>
    </row>
    <row r="2309" ht="11.25">
      <c r="A2309" s="16"/>
    </row>
    <row r="2310" ht="11.25">
      <c r="A2310" s="16"/>
    </row>
    <row r="2311" ht="11.25">
      <c r="A2311" s="16"/>
    </row>
    <row r="2312" ht="11.25">
      <c r="A2312" s="16"/>
    </row>
    <row r="2313" ht="11.25">
      <c r="A2313" s="16"/>
    </row>
    <row r="2314" ht="11.25">
      <c r="A2314" s="16"/>
    </row>
    <row r="2315" ht="11.25">
      <c r="A2315" s="16"/>
    </row>
    <row r="2316" ht="11.25">
      <c r="A2316" s="16"/>
    </row>
    <row r="2317" ht="11.25">
      <c r="A2317" s="16"/>
    </row>
    <row r="2318" ht="11.25">
      <c r="A2318" s="16"/>
    </row>
    <row r="2319" ht="11.25">
      <c r="A2319" s="16"/>
    </row>
    <row r="2320" ht="11.25">
      <c r="A2320" s="16"/>
    </row>
    <row r="2321" ht="11.25">
      <c r="A2321" s="16"/>
    </row>
    <row r="2322" ht="11.25">
      <c r="A2322" s="16"/>
    </row>
    <row r="2323" ht="11.25">
      <c r="A2323" s="16"/>
    </row>
    <row r="2324" ht="11.25">
      <c r="A2324" s="16"/>
    </row>
    <row r="2325" ht="11.25">
      <c r="A2325" s="16"/>
    </row>
    <row r="2326" ht="11.25">
      <c r="A2326" s="16"/>
    </row>
    <row r="2327" ht="11.25">
      <c r="A2327" s="16"/>
    </row>
    <row r="2328" ht="11.25">
      <c r="A2328" s="16"/>
    </row>
    <row r="2329" ht="11.25">
      <c r="A2329" s="16"/>
    </row>
    <row r="2330" ht="11.25">
      <c r="A2330" s="16"/>
    </row>
    <row r="2331" ht="11.25">
      <c r="A2331" s="16"/>
    </row>
    <row r="2332" ht="11.25">
      <c r="A2332" s="16"/>
    </row>
    <row r="2333" ht="11.25">
      <c r="A2333" s="16"/>
    </row>
    <row r="2334" ht="11.25">
      <c r="A2334" s="16"/>
    </row>
    <row r="2335" ht="11.25">
      <c r="A2335" s="16"/>
    </row>
    <row r="2336" ht="11.25">
      <c r="A2336" s="16"/>
    </row>
    <row r="2337" ht="11.25">
      <c r="A2337" s="16"/>
    </row>
    <row r="2338" ht="11.25">
      <c r="A2338" s="16"/>
    </row>
    <row r="2339" ht="11.25">
      <c r="A2339" s="16"/>
    </row>
    <row r="2340" ht="11.25">
      <c r="A2340" s="16"/>
    </row>
    <row r="2341" ht="11.25">
      <c r="A2341" s="16"/>
    </row>
    <row r="2342" ht="11.25">
      <c r="A2342" s="16"/>
    </row>
    <row r="2343" ht="11.25">
      <c r="A2343" s="16"/>
    </row>
    <row r="2344" ht="11.25">
      <c r="A2344" s="16"/>
    </row>
    <row r="2345" ht="11.25">
      <c r="A2345" s="16"/>
    </row>
    <row r="2346" ht="11.25">
      <c r="A2346" s="16"/>
    </row>
    <row r="2347" ht="11.25">
      <c r="A2347" s="16"/>
    </row>
    <row r="2348" ht="11.25">
      <c r="A2348" s="16"/>
    </row>
    <row r="2349" ht="11.25">
      <c r="A2349" s="16"/>
    </row>
    <row r="2350" ht="11.25">
      <c r="A2350" s="16"/>
    </row>
    <row r="2351" ht="11.25">
      <c r="A2351" s="16"/>
    </row>
    <row r="2352" ht="11.25">
      <c r="A2352" s="16"/>
    </row>
    <row r="2353" ht="11.25">
      <c r="A2353" s="16"/>
    </row>
    <row r="2354" ht="11.25">
      <c r="A2354" s="16"/>
    </row>
    <row r="2355" ht="11.25">
      <c r="A2355" s="16"/>
    </row>
    <row r="2356" ht="11.25">
      <c r="A2356" s="16"/>
    </row>
    <row r="2357" ht="11.25">
      <c r="A2357" s="16"/>
    </row>
    <row r="2358" ht="11.25">
      <c r="A2358" s="16"/>
    </row>
    <row r="2359" ht="11.25">
      <c r="A2359" s="16"/>
    </row>
    <row r="2360" ht="11.25">
      <c r="A2360" s="16"/>
    </row>
    <row r="2361" ht="11.25">
      <c r="A2361" s="16"/>
    </row>
    <row r="2362" ht="11.25">
      <c r="A2362" s="16"/>
    </row>
    <row r="2363" ht="11.25">
      <c r="A2363" s="16"/>
    </row>
    <row r="2364" ht="11.25">
      <c r="A2364" s="16"/>
    </row>
    <row r="2365" ht="11.25">
      <c r="A2365" s="16"/>
    </row>
    <row r="2366" ht="11.25">
      <c r="A2366" s="16"/>
    </row>
    <row r="2367" ht="11.25">
      <c r="A2367" s="16"/>
    </row>
    <row r="2368" ht="11.25">
      <c r="A2368" s="16"/>
    </row>
    <row r="2369" ht="11.25">
      <c r="A2369" s="16"/>
    </row>
    <row r="2370" ht="11.25">
      <c r="A2370" s="16"/>
    </row>
    <row r="2371" ht="11.25">
      <c r="A2371" s="16"/>
    </row>
    <row r="2372" ht="11.25">
      <c r="A2372" s="16"/>
    </row>
    <row r="2373" ht="11.25">
      <c r="A2373" s="16"/>
    </row>
    <row r="2374" ht="11.25">
      <c r="A2374" s="16"/>
    </row>
    <row r="2375" ht="11.25">
      <c r="A2375" s="16"/>
    </row>
    <row r="2376" ht="11.25">
      <c r="A2376" s="16"/>
    </row>
    <row r="2377" ht="11.25">
      <c r="A2377" s="16"/>
    </row>
    <row r="2378" ht="11.25">
      <c r="A2378" s="16"/>
    </row>
    <row r="2379" ht="11.25">
      <c r="A2379" s="16"/>
    </row>
    <row r="2380" ht="11.25">
      <c r="A2380" s="16"/>
    </row>
    <row r="2381" ht="11.25">
      <c r="A2381" s="16"/>
    </row>
    <row r="2382" ht="11.25">
      <c r="A2382" s="16"/>
    </row>
    <row r="2383" ht="11.25">
      <c r="A2383" s="16"/>
    </row>
    <row r="2384" ht="11.25">
      <c r="A2384" s="16"/>
    </row>
    <row r="2385" ht="11.25">
      <c r="A2385" s="16"/>
    </row>
    <row r="2386" ht="11.25">
      <c r="A2386" s="16"/>
    </row>
    <row r="2387" ht="11.25">
      <c r="A2387" s="16"/>
    </row>
    <row r="2388" ht="11.25">
      <c r="A2388" s="16"/>
    </row>
    <row r="2389" ht="11.25">
      <c r="A2389" s="16"/>
    </row>
    <row r="2390" ht="11.25">
      <c r="A2390" s="16"/>
    </row>
    <row r="2391" ht="11.25">
      <c r="A2391" s="16"/>
    </row>
    <row r="2392" ht="11.25">
      <c r="A2392" s="16"/>
    </row>
    <row r="2393" ht="11.25">
      <c r="A2393" s="16"/>
    </row>
    <row r="2394" ht="11.25">
      <c r="A2394" s="16"/>
    </row>
    <row r="2395" ht="11.25">
      <c r="A2395" s="16"/>
    </row>
    <row r="2396" ht="11.25">
      <c r="A2396" s="16"/>
    </row>
    <row r="2397" ht="11.25">
      <c r="A2397" s="16"/>
    </row>
    <row r="2398" ht="11.25">
      <c r="A2398" s="16"/>
    </row>
    <row r="2399" ht="11.25">
      <c r="A2399" s="16"/>
    </row>
    <row r="2400" ht="11.25">
      <c r="A2400" s="16"/>
    </row>
    <row r="2401" ht="11.25">
      <c r="A2401" s="16"/>
    </row>
    <row r="2402" ht="11.25">
      <c r="A2402" s="16"/>
    </row>
    <row r="2403" ht="11.25">
      <c r="A2403" s="16"/>
    </row>
    <row r="2404" ht="11.25">
      <c r="A2404" s="16"/>
    </row>
    <row r="2405" ht="11.25">
      <c r="A2405" s="16"/>
    </row>
    <row r="2406" ht="11.25">
      <c r="A2406" s="16"/>
    </row>
    <row r="2407" ht="11.25">
      <c r="A2407" s="16"/>
    </row>
    <row r="2408" ht="11.25">
      <c r="A2408" s="16"/>
    </row>
    <row r="2409" ht="11.25">
      <c r="A2409" s="16"/>
    </row>
    <row r="2410" ht="11.25">
      <c r="A2410" s="16"/>
    </row>
    <row r="2411" ht="11.25">
      <c r="A2411" s="16"/>
    </row>
    <row r="2412" ht="11.25">
      <c r="A2412" s="16"/>
    </row>
    <row r="2413" ht="11.25">
      <c r="A2413" s="16"/>
    </row>
    <row r="2414" ht="11.25">
      <c r="A2414" s="16"/>
    </row>
    <row r="2415" ht="11.25">
      <c r="A2415" s="16"/>
    </row>
    <row r="2416" ht="11.25">
      <c r="A2416" s="16"/>
    </row>
    <row r="2417" ht="11.25">
      <c r="A2417" s="16"/>
    </row>
    <row r="2418" ht="11.25">
      <c r="A2418" s="16"/>
    </row>
    <row r="2419" ht="11.25">
      <c r="A2419" s="16"/>
    </row>
    <row r="2420" ht="11.25">
      <c r="A2420" s="16"/>
    </row>
    <row r="2421" ht="11.25">
      <c r="A2421" s="16"/>
    </row>
    <row r="2422" ht="11.25">
      <c r="A2422" s="16"/>
    </row>
    <row r="2423" ht="11.25">
      <c r="A2423" s="16"/>
    </row>
    <row r="2424" ht="11.25">
      <c r="A2424" s="16"/>
    </row>
    <row r="2425" ht="11.25">
      <c r="A2425" s="16"/>
    </row>
    <row r="2426" ht="11.25">
      <c r="A2426" s="16"/>
    </row>
    <row r="2427" ht="11.25">
      <c r="A2427" s="16"/>
    </row>
    <row r="2428" ht="11.25">
      <c r="A2428" s="16"/>
    </row>
    <row r="2429" ht="11.25">
      <c r="A2429" s="16"/>
    </row>
    <row r="2430" ht="11.25">
      <c r="A2430" s="16"/>
    </row>
    <row r="2431" ht="11.25">
      <c r="A2431" s="16"/>
    </row>
    <row r="2432" ht="11.25">
      <c r="A2432" s="16"/>
    </row>
    <row r="2433" ht="11.25">
      <c r="A2433" s="16"/>
    </row>
    <row r="2434" ht="11.25">
      <c r="A2434" s="16"/>
    </row>
    <row r="2435" ht="11.25">
      <c r="A2435" s="16"/>
    </row>
    <row r="2436" ht="11.25">
      <c r="A2436" s="16"/>
    </row>
    <row r="2437" ht="11.25">
      <c r="A2437" s="16"/>
    </row>
    <row r="2438" ht="11.25">
      <c r="A2438" s="16"/>
    </row>
    <row r="2439" ht="11.25">
      <c r="A2439" s="16"/>
    </row>
    <row r="2440" ht="11.25">
      <c r="A2440" s="16"/>
    </row>
    <row r="2441" ht="11.25">
      <c r="A2441" s="16"/>
    </row>
    <row r="2442" ht="11.25">
      <c r="A2442" s="16"/>
    </row>
    <row r="2443" ht="11.25">
      <c r="A2443" s="16"/>
    </row>
    <row r="2444" ht="11.25">
      <c r="A2444" s="16"/>
    </row>
    <row r="2445" ht="11.25">
      <c r="A2445" s="16"/>
    </row>
    <row r="2446" ht="11.25">
      <c r="A2446" s="16"/>
    </row>
    <row r="2447" ht="11.25">
      <c r="A2447" s="16"/>
    </row>
    <row r="2448" ht="11.25">
      <c r="A2448" s="16"/>
    </row>
    <row r="2449" ht="11.25">
      <c r="A2449" s="16"/>
    </row>
    <row r="2450" ht="11.25">
      <c r="A2450" s="16"/>
    </row>
    <row r="2451" ht="11.25">
      <c r="A2451" s="16"/>
    </row>
    <row r="2452" ht="11.25">
      <c r="A2452" s="16"/>
    </row>
    <row r="2453" ht="11.25">
      <c r="A2453" s="16"/>
    </row>
    <row r="2454" ht="11.25">
      <c r="A2454" s="16"/>
    </row>
    <row r="2455" ht="11.25">
      <c r="A2455" s="16"/>
    </row>
    <row r="2456" ht="11.25">
      <c r="A2456" s="16"/>
    </row>
    <row r="2457" ht="11.25">
      <c r="A2457" s="16"/>
    </row>
    <row r="2458" ht="11.25">
      <c r="A2458" s="16"/>
    </row>
    <row r="2459" ht="11.25">
      <c r="A2459" s="16"/>
    </row>
    <row r="2460" ht="11.25">
      <c r="A2460" s="16"/>
    </row>
    <row r="2461" ht="11.25">
      <c r="A2461" s="16"/>
    </row>
    <row r="2462" ht="11.25">
      <c r="A2462" s="16"/>
    </row>
    <row r="2463" ht="11.25">
      <c r="A2463" s="16"/>
    </row>
    <row r="2464" ht="11.25">
      <c r="A2464" s="16"/>
    </row>
    <row r="2465" ht="11.25">
      <c r="A2465" s="16"/>
    </row>
    <row r="2466" ht="11.25">
      <c r="A2466" s="16"/>
    </row>
    <row r="2467" ht="11.25">
      <c r="A2467" s="16"/>
    </row>
    <row r="2468" ht="11.25">
      <c r="A2468" s="16"/>
    </row>
    <row r="2469" ht="11.25">
      <c r="A2469" s="16"/>
    </row>
    <row r="2470" ht="11.25">
      <c r="A2470" s="16"/>
    </row>
    <row r="2471" ht="11.25">
      <c r="A2471" s="16"/>
    </row>
    <row r="2472" ht="11.25">
      <c r="A2472" s="16"/>
    </row>
    <row r="2473" ht="11.25">
      <c r="A2473" s="16"/>
    </row>
    <row r="2474" ht="11.25">
      <c r="A2474" s="16"/>
    </row>
    <row r="2475" ht="11.25">
      <c r="A2475" s="16"/>
    </row>
    <row r="2476" ht="11.25">
      <c r="A2476" s="16"/>
    </row>
    <row r="2477" ht="11.25">
      <c r="A2477" s="16"/>
    </row>
    <row r="2478" ht="11.25">
      <c r="A2478" s="16"/>
    </row>
    <row r="2479" ht="11.25">
      <c r="A2479" s="16"/>
    </row>
    <row r="2480" ht="11.25">
      <c r="A2480" s="16"/>
    </row>
    <row r="2481" ht="11.25">
      <c r="A2481" s="16"/>
    </row>
    <row r="2482" ht="11.25">
      <c r="A2482" s="16"/>
    </row>
    <row r="2483" ht="11.25">
      <c r="A2483" s="16"/>
    </row>
    <row r="2484" ht="11.25">
      <c r="A2484" s="16"/>
    </row>
    <row r="2485" ht="11.25">
      <c r="A2485" s="16"/>
    </row>
    <row r="2486" ht="11.25">
      <c r="A2486" s="16"/>
    </row>
    <row r="2487" ht="11.25">
      <c r="A2487" s="16"/>
    </row>
    <row r="2488" ht="11.25">
      <c r="A2488" s="16"/>
    </row>
    <row r="2489" ht="11.25">
      <c r="A2489" s="16"/>
    </row>
    <row r="2490" ht="11.25">
      <c r="A2490" s="16"/>
    </row>
    <row r="2491" ht="11.25">
      <c r="A2491" s="16"/>
    </row>
    <row r="2492" ht="11.25">
      <c r="A2492" s="16"/>
    </row>
    <row r="2493" ht="11.25">
      <c r="A2493" s="16"/>
    </row>
    <row r="2494" ht="11.25">
      <c r="A2494" s="16"/>
    </row>
    <row r="2495" ht="11.25">
      <c r="A2495" s="16"/>
    </row>
    <row r="2496" ht="11.25">
      <c r="A2496" s="16"/>
    </row>
    <row r="2497" ht="11.25">
      <c r="A2497" s="16"/>
    </row>
    <row r="2498" ht="11.25">
      <c r="A2498" s="16"/>
    </row>
    <row r="2499" ht="11.25">
      <c r="A2499" s="16"/>
    </row>
    <row r="2500" ht="11.25">
      <c r="A2500" s="16"/>
    </row>
    <row r="2501" ht="11.25">
      <c r="A2501" s="16"/>
    </row>
    <row r="2502" ht="11.25">
      <c r="A2502" s="16"/>
    </row>
    <row r="2503" ht="11.25">
      <c r="A2503" s="16"/>
    </row>
    <row r="2504" ht="11.25">
      <c r="A2504" s="16"/>
    </row>
    <row r="2505" ht="11.25">
      <c r="A2505" s="16"/>
    </row>
    <row r="2506" ht="11.25">
      <c r="A2506" s="16"/>
    </row>
    <row r="2507" ht="11.25">
      <c r="A2507" s="16"/>
    </row>
    <row r="2508" ht="11.25">
      <c r="A2508" s="16"/>
    </row>
    <row r="2509" ht="11.25">
      <c r="A2509" s="16"/>
    </row>
    <row r="2510" ht="11.25">
      <c r="A2510" s="16"/>
    </row>
    <row r="2511" ht="11.25">
      <c r="A2511" s="16"/>
    </row>
    <row r="2512" ht="11.25">
      <c r="A2512" s="16"/>
    </row>
    <row r="2513" ht="11.25">
      <c r="A2513" s="16"/>
    </row>
    <row r="2514" ht="11.25">
      <c r="A2514" s="16"/>
    </row>
    <row r="2515" ht="11.25">
      <c r="A2515" s="16"/>
    </row>
    <row r="2516" ht="11.25">
      <c r="A2516" s="16"/>
    </row>
    <row r="2517" ht="11.25">
      <c r="A2517" s="16"/>
    </row>
    <row r="2518" ht="11.25">
      <c r="A2518" s="16"/>
    </row>
    <row r="2519" ht="11.25">
      <c r="A2519" s="16"/>
    </row>
    <row r="2520" ht="11.25">
      <c r="A2520" s="16"/>
    </row>
    <row r="2521" ht="11.25">
      <c r="A2521" s="16"/>
    </row>
    <row r="2522" ht="11.25">
      <c r="A2522" s="16"/>
    </row>
    <row r="2523" ht="11.25">
      <c r="A2523" s="16"/>
    </row>
    <row r="2524" ht="11.25">
      <c r="A2524" s="16"/>
    </row>
    <row r="2525" ht="11.25">
      <c r="A2525" s="16"/>
    </row>
    <row r="2526" ht="11.25">
      <c r="A2526" s="16"/>
    </row>
    <row r="2527" ht="11.25">
      <c r="A2527" s="16"/>
    </row>
    <row r="2528" ht="11.25">
      <c r="A2528" s="16"/>
    </row>
    <row r="2529" ht="11.25">
      <c r="A2529" s="16"/>
    </row>
    <row r="2530" ht="11.25">
      <c r="A2530" s="16"/>
    </row>
    <row r="2531" ht="11.25">
      <c r="A2531" s="16"/>
    </row>
    <row r="2532" ht="11.25">
      <c r="A2532" s="16"/>
    </row>
    <row r="2533" ht="11.25">
      <c r="A2533" s="16"/>
    </row>
    <row r="2534" ht="11.25">
      <c r="A2534" s="16"/>
    </row>
    <row r="2535" ht="11.25">
      <c r="A2535" s="16"/>
    </row>
    <row r="2536" ht="11.25">
      <c r="A2536" s="16"/>
    </row>
    <row r="2537" ht="11.25">
      <c r="A2537" s="16"/>
    </row>
    <row r="2538" ht="11.25">
      <c r="A2538" s="16"/>
    </row>
    <row r="2539" ht="11.25">
      <c r="A2539" s="16"/>
    </row>
    <row r="2540" ht="11.25">
      <c r="A2540" s="16"/>
    </row>
    <row r="2541" ht="11.25">
      <c r="A2541" s="16"/>
    </row>
    <row r="2542" ht="11.25">
      <c r="A2542" s="16"/>
    </row>
    <row r="2543" ht="11.25">
      <c r="A2543" s="16"/>
    </row>
    <row r="2544" ht="11.25">
      <c r="A2544" s="16"/>
    </row>
    <row r="2545" ht="11.25">
      <c r="A2545" s="16"/>
    </row>
    <row r="2546" ht="11.25">
      <c r="A2546" s="16"/>
    </row>
    <row r="2547" ht="11.25">
      <c r="A2547" s="16"/>
    </row>
    <row r="2548" ht="11.25">
      <c r="A2548" s="16"/>
    </row>
    <row r="2549" ht="11.25">
      <c r="A2549" s="16"/>
    </row>
    <row r="2550" ht="11.25">
      <c r="A2550" s="16"/>
    </row>
    <row r="2551" ht="11.25">
      <c r="A2551" s="16"/>
    </row>
    <row r="2552" ht="11.25">
      <c r="A2552" s="16"/>
    </row>
    <row r="2553" ht="11.25">
      <c r="A2553" s="16"/>
    </row>
    <row r="2554" ht="11.25">
      <c r="A2554" s="16"/>
    </row>
    <row r="2555" ht="11.25">
      <c r="A2555" s="16"/>
    </row>
    <row r="2556" ht="11.25">
      <c r="A2556" s="16"/>
    </row>
    <row r="2557" ht="11.25">
      <c r="A2557" s="16"/>
    </row>
    <row r="2558" ht="11.25">
      <c r="A2558" s="16"/>
    </row>
    <row r="2559" ht="11.25">
      <c r="A2559" s="16"/>
    </row>
    <row r="2560" ht="11.25">
      <c r="A2560" s="16"/>
    </row>
    <row r="2561" ht="11.25">
      <c r="A2561" s="16"/>
    </row>
    <row r="2562" ht="11.25">
      <c r="A2562" s="16"/>
    </row>
    <row r="2563" ht="11.25">
      <c r="A2563" s="16"/>
    </row>
    <row r="2564" ht="11.25">
      <c r="A2564" s="16"/>
    </row>
    <row r="2565" ht="11.25">
      <c r="A2565" s="16"/>
    </row>
    <row r="2566" ht="11.25">
      <c r="A2566" s="16"/>
    </row>
    <row r="2567" ht="11.25">
      <c r="A2567" s="16"/>
    </row>
    <row r="2568" ht="11.25">
      <c r="A2568" s="16"/>
    </row>
    <row r="2569" ht="11.25">
      <c r="A2569" s="16"/>
    </row>
    <row r="2570" ht="11.25">
      <c r="A2570" s="16"/>
    </row>
    <row r="2571" ht="11.25">
      <c r="A2571" s="16"/>
    </row>
    <row r="2572" ht="11.25">
      <c r="A2572" s="16"/>
    </row>
    <row r="2573" ht="11.25">
      <c r="A2573" s="16"/>
    </row>
    <row r="2574" ht="11.25">
      <c r="A2574" s="16"/>
    </row>
    <row r="2575" ht="11.25">
      <c r="A2575" s="16"/>
    </row>
    <row r="2576" ht="11.25">
      <c r="A2576" s="16"/>
    </row>
    <row r="2577" ht="11.25">
      <c r="A2577" s="16"/>
    </row>
    <row r="2578" ht="11.25">
      <c r="A2578" s="16"/>
    </row>
    <row r="2579" ht="11.25">
      <c r="A2579" s="16"/>
    </row>
    <row r="2580" ht="11.25">
      <c r="A2580" s="16"/>
    </row>
    <row r="2581" ht="11.25">
      <c r="A2581" s="16"/>
    </row>
    <row r="2582" ht="11.25">
      <c r="A2582" s="16"/>
    </row>
    <row r="2583" ht="11.25">
      <c r="A2583" s="16"/>
    </row>
    <row r="2584" ht="11.25">
      <c r="A2584" s="16"/>
    </row>
    <row r="2585" ht="11.25">
      <c r="A2585" s="16"/>
    </row>
    <row r="2586" ht="11.25">
      <c r="A2586" s="16"/>
    </row>
    <row r="2587" ht="11.25">
      <c r="A2587" s="16"/>
    </row>
    <row r="2588" ht="11.25">
      <c r="A2588" s="16"/>
    </row>
    <row r="2589" ht="11.25">
      <c r="A2589" s="16"/>
    </row>
    <row r="2590" ht="11.25">
      <c r="A2590" s="16"/>
    </row>
    <row r="2591" ht="11.25">
      <c r="A2591" s="16"/>
    </row>
    <row r="2592" ht="11.25">
      <c r="A2592" s="16"/>
    </row>
    <row r="2593" ht="11.25">
      <c r="A2593" s="16"/>
    </row>
    <row r="2594" ht="11.25">
      <c r="A2594" s="16"/>
    </row>
    <row r="2595" ht="11.25">
      <c r="A2595" s="16"/>
    </row>
    <row r="2596" ht="11.25">
      <c r="A2596" s="16"/>
    </row>
    <row r="2597" ht="11.25">
      <c r="A2597" s="16"/>
    </row>
    <row r="2598" ht="11.25">
      <c r="A2598" s="16"/>
    </row>
    <row r="2599" ht="11.25">
      <c r="A2599" s="16"/>
    </row>
    <row r="2600" ht="11.25">
      <c r="A2600" s="16"/>
    </row>
    <row r="2601" ht="11.25">
      <c r="A2601" s="16"/>
    </row>
    <row r="2602" ht="11.25">
      <c r="A2602" s="16"/>
    </row>
    <row r="2603" ht="11.25">
      <c r="A2603" s="16"/>
    </row>
    <row r="2604" ht="11.25">
      <c r="A2604" s="16"/>
    </row>
    <row r="2605" ht="11.25">
      <c r="A2605" s="16"/>
    </row>
    <row r="2606" ht="11.25">
      <c r="A2606" s="16"/>
    </row>
    <row r="2607" ht="11.25">
      <c r="A2607" s="16"/>
    </row>
    <row r="2608" ht="11.25">
      <c r="A2608" s="16"/>
    </row>
    <row r="2609" ht="11.25">
      <c r="A2609" s="16"/>
    </row>
    <row r="2610" ht="11.25">
      <c r="A2610" s="16"/>
    </row>
    <row r="2611" ht="11.25">
      <c r="A2611" s="16"/>
    </row>
    <row r="2612" ht="11.25">
      <c r="A2612" s="16"/>
    </row>
    <row r="2613" ht="11.25">
      <c r="A2613" s="16"/>
    </row>
    <row r="2614" ht="11.25">
      <c r="A2614" s="16"/>
    </row>
    <row r="2615" ht="11.25">
      <c r="A2615" s="16"/>
    </row>
    <row r="2616" ht="11.25">
      <c r="A2616" s="16"/>
    </row>
    <row r="2617" ht="11.25">
      <c r="A2617" s="16"/>
    </row>
    <row r="2618" ht="11.25">
      <c r="A2618" s="16"/>
    </row>
    <row r="2619" ht="11.25">
      <c r="A2619" s="16"/>
    </row>
    <row r="2620" ht="11.25">
      <c r="A2620" s="16"/>
    </row>
    <row r="2621" ht="11.25">
      <c r="A2621" s="16"/>
    </row>
    <row r="2622" ht="11.25">
      <c r="A2622" s="16"/>
    </row>
    <row r="2623" ht="11.25">
      <c r="A2623" s="16"/>
    </row>
    <row r="2624" ht="11.25">
      <c r="A2624" s="16"/>
    </row>
    <row r="2625" ht="11.25">
      <c r="A2625" s="16"/>
    </row>
    <row r="2626" ht="11.25">
      <c r="A2626" s="16"/>
    </row>
    <row r="2627" ht="11.25">
      <c r="A2627" s="16"/>
    </row>
    <row r="2628" ht="11.25">
      <c r="A2628" s="16"/>
    </row>
    <row r="2629" ht="11.25">
      <c r="A2629" s="16"/>
    </row>
    <row r="2630" ht="11.25">
      <c r="A2630" s="16"/>
    </row>
    <row r="2631" ht="11.25">
      <c r="A2631" s="16"/>
    </row>
    <row r="2632" ht="11.25">
      <c r="A2632" s="16"/>
    </row>
    <row r="2633" ht="11.25">
      <c r="A2633" s="16"/>
    </row>
    <row r="2634" ht="11.25">
      <c r="A2634" s="16"/>
    </row>
    <row r="2635" ht="11.25">
      <c r="A2635" s="16"/>
    </row>
    <row r="2636" ht="11.25">
      <c r="A2636" s="16"/>
    </row>
    <row r="2637" ht="11.25">
      <c r="A2637" s="16"/>
    </row>
    <row r="2638" ht="11.25">
      <c r="A2638" s="16"/>
    </row>
    <row r="2639" ht="11.25">
      <c r="A2639" s="16"/>
    </row>
    <row r="2640" ht="11.25">
      <c r="A2640" s="16"/>
    </row>
    <row r="2641" ht="11.25">
      <c r="A2641" s="16"/>
    </row>
    <row r="2642" ht="11.25">
      <c r="A2642" s="16"/>
    </row>
    <row r="2643" ht="11.25">
      <c r="A2643" s="16"/>
    </row>
    <row r="2644" ht="11.25">
      <c r="A2644" s="16"/>
    </row>
    <row r="2645" ht="11.25">
      <c r="A2645" s="16"/>
    </row>
    <row r="2646" ht="11.25">
      <c r="A2646" s="16"/>
    </row>
    <row r="2647" ht="11.25">
      <c r="A2647" s="16"/>
    </row>
    <row r="2648" ht="11.25">
      <c r="A2648" s="16"/>
    </row>
    <row r="2649" ht="11.25">
      <c r="A2649" s="16"/>
    </row>
    <row r="2650" ht="11.25">
      <c r="A2650" s="16"/>
    </row>
    <row r="2651" ht="11.25">
      <c r="A2651" s="16"/>
    </row>
    <row r="2652" ht="11.25">
      <c r="A2652" s="16"/>
    </row>
    <row r="2653" ht="11.25">
      <c r="A2653" s="16"/>
    </row>
    <row r="2654" ht="11.25">
      <c r="A2654" s="16"/>
    </row>
    <row r="2655" ht="11.25">
      <c r="A2655" s="16"/>
    </row>
    <row r="2656" ht="11.25">
      <c r="A2656" s="16"/>
    </row>
    <row r="2657" ht="11.25">
      <c r="A2657" s="16"/>
    </row>
    <row r="2658" ht="11.25">
      <c r="A2658" s="16"/>
    </row>
    <row r="2659" ht="11.25">
      <c r="A2659" s="16"/>
    </row>
    <row r="2660" ht="11.25">
      <c r="A2660" s="16"/>
    </row>
    <row r="2661" ht="11.25">
      <c r="A2661" s="16"/>
    </row>
    <row r="2662" ht="11.25">
      <c r="A2662" s="16"/>
    </row>
    <row r="2663" ht="11.25">
      <c r="A2663" s="16"/>
    </row>
    <row r="2664" ht="11.25">
      <c r="A2664" s="16"/>
    </row>
    <row r="2665" ht="11.25">
      <c r="A2665" s="16"/>
    </row>
    <row r="2666" ht="11.25">
      <c r="A2666" s="16"/>
    </row>
    <row r="2667" ht="11.25">
      <c r="A2667" s="16"/>
    </row>
    <row r="2668" ht="11.25">
      <c r="A2668" s="16"/>
    </row>
    <row r="2669" ht="11.25">
      <c r="A2669" s="16"/>
    </row>
    <row r="2670" ht="11.25">
      <c r="A2670" s="16"/>
    </row>
    <row r="2671" ht="11.25">
      <c r="A2671" s="16"/>
    </row>
    <row r="2672" ht="11.25">
      <c r="A2672" s="16"/>
    </row>
    <row r="2673" ht="11.25">
      <c r="A2673" s="16"/>
    </row>
    <row r="2674" ht="11.25">
      <c r="A2674" s="16"/>
    </row>
    <row r="2675" ht="11.25">
      <c r="A2675" s="16"/>
    </row>
    <row r="2676" ht="11.25">
      <c r="A2676" s="16"/>
    </row>
    <row r="2677" ht="11.25">
      <c r="A2677" s="16"/>
    </row>
    <row r="2678" ht="11.25">
      <c r="A2678" s="16"/>
    </row>
    <row r="2679" ht="11.25">
      <c r="A2679" s="16"/>
    </row>
    <row r="2680" ht="11.25">
      <c r="A2680" s="16"/>
    </row>
    <row r="2681" ht="11.25">
      <c r="A2681" s="16"/>
    </row>
    <row r="2682" ht="11.25">
      <c r="A2682" s="16"/>
    </row>
    <row r="2683" ht="11.25">
      <c r="A2683" s="16"/>
    </row>
    <row r="2684" ht="11.25">
      <c r="A2684" s="16"/>
    </row>
    <row r="2685" ht="11.25">
      <c r="A2685" s="16"/>
    </row>
    <row r="2686" ht="11.25">
      <c r="A2686" s="16"/>
    </row>
    <row r="2687" ht="11.25">
      <c r="A2687" s="16"/>
    </row>
    <row r="2688" ht="11.25">
      <c r="A2688" s="16"/>
    </row>
    <row r="2689" ht="11.25">
      <c r="A2689" s="16"/>
    </row>
    <row r="2690" ht="11.25">
      <c r="A2690" s="16"/>
    </row>
    <row r="2691" ht="11.25">
      <c r="A2691" s="16"/>
    </row>
    <row r="2692" ht="11.25">
      <c r="A2692" s="16"/>
    </row>
    <row r="2693" ht="11.25">
      <c r="A2693" s="16"/>
    </row>
    <row r="2694" ht="11.25">
      <c r="A2694" s="16"/>
    </row>
    <row r="2695" ht="11.25">
      <c r="A2695" s="16"/>
    </row>
    <row r="2696" ht="11.25">
      <c r="A2696" s="16"/>
    </row>
    <row r="2697" ht="11.25">
      <c r="A2697" s="16"/>
    </row>
    <row r="2698" ht="11.25">
      <c r="A2698" s="16"/>
    </row>
    <row r="2699" ht="11.25">
      <c r="A2699" s="16"/>
    </row>
    <row r="2700" ht="11.25">
      <c r="A2700" s="16"/>
    </row>
    <row r="2701" ht="11.25">
      <c r="A2701" s="16"/>
    </row>
    <row r="2702" ht="11.25">
      <c r="A2702" s="16"/>
    </row>
    <row r="2703" ht="11.25">
      <c r="A2703" s="16"/>
    </row>
    <row r="2704" ht="11.25">
      <c r="A2704" s="16"/>
    </row>
  </sheetData>
  <sheetProtection/>
  <printOptions/>
  <pageMargins left="0.15748031496062992" right="0.15748031496062992" top="0.1968503937007874" bottom="0.1968503937007874"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3"/>
  <sheetViews>
    <sheetView tabSelected="1" zoomScale="75" zoomScaleNormal="75" zoomScalePageLayoutView="0" workbookViewId="0" topLeftCell="A1">
      <pane ySplit="3" topLeftCell="A4" activePane="bottomLeft" state="frozen"/>
      <selection pane="topLeft" activeCell="G82" sqref="G82"/>
      <selection pane="bottomLeft" activeCell="G82" sqref="G82"/>
    </sheetView>
  </sheetViews>
  <sheetFormatPr defaultColWidth="9.140625" defaultRowHeight="12.75"/>
  <cols>
    <col min="1" max="1" width="19.00390625" style="254" customWidth="1"/>
    <col min="2" max="2" width="12.00390625" style="253" customWidth="1"/>
    <col min="3" max="3" width="15.421875" style="254" customWidth="1"/>
    <col min="4" max="4" width="10.7109375" style="255" customWidth="1"/>
    <col min="5" max="5" width="12.00390625" style="256" customWidth="1"/>
    <col min="6" max="6" width="9.140625" style="255" customWidth="1"/>
    <col min="7" max="7" width="12.57421875" style="254" customWidth="1"/>
    <col min="8" max="8" width="22.00390625" style="255" customWidth="1"/>
    <col min="9" max="9" width="27.57421875" style="254" customWidth="1"/>
    <col min="10" max="10" width="13.28125" style="254" customWidth="1"/>
    <col min="11" max="16384" width="9.140625" style="254" customWidth="1"/>
  </cols>
  <sheetData>
    <row r="1" spans="1:10" ht="16.5" customHeight="1">
      <c r="A1" s="9" t="s">
        <v>70</v>
      </c>
      <c r="J1" s="10" t="s">
        <v>71</v>
      </c>
    </row>
    <row r="2" spans="1:10" ht="16.5" customHeight="1" thickBot="1">
      <c r="A2" s="9" t="s">
        <v>72</v>
      </c>
      <c r="J2" s="10"/>
    </row>
    <row r="3" spans="1:51" s="260" customFormat="1" ht="42" customHeight="1" thickBot="1">
      <c r="A3" s="257" t="s">
        <v>73</v>
      </c>
      <c r="B3" s="258" t="s">
        <v>74</v>
      </c>
      <c r="C3" s="257" t="s">
        <v>75</v>
      </c>
      <c r="D3" s="259" t="s">
        <v>76</v>
      </c>
      <c r="E3" s="257" t="s">
        <v>77</v>
      </c>
      <c r="F3" s="259" t="s">
        <v>78</v>
      </c>
      <c r="G3" s="257" t="s">
        <v>79</v>
      </c>
      <c r="H3" s="259" t="s">
        <v>80</v>
      </c>
      <c r="I3" s="257" t="s">
        <v>81</v>
      </c>
      <c r="J3" s="257" t="s">
        <v>82</v>
      </c>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4"/>
      <c r="AQ3" s="254"/>
      <c r="AR3" s="254"/>
      <c r="AS3" s="254"/>
      <c r="AT3" s="254"/>
      <c r="AU3" s="254"/>
      <c r="AV3" s="254"/>
      <c r="AW3" s="254"/>
      <c r="AX3" s="254"/>
      <c r="AY3" s="254"/>
    </row>
    <row r="4" spans="1:10" ht="103.5" customHeight="1">
      <c r="A4" s="261" t="s">
        <v>34</v>
      </c>
      <c r="B4" s="262" t="s">
        <v>35</v>
      </c>
      <c r="C4" s="263" t="s">
        <v>36</v>
      </c>
      <c r="D4" s="264" t="s">
        <v>37</v>
      </c>
      <c r="E4" s="263" t="s">
        <v>38</v>
      </c>
      <c r="F4" s="264" t="s">
        <v>28</v>
      </c>
      <c r="G4" s="265">
        <v>500000</v>
      </c>
      <c r="H4" s="264" t="s">
        <v>39</v>
      </c>
      <c r="I4" s="263" t="s">
        <v>40</v>
      </c>
      <c r="J4" s="419" t="s">
        <v>282</v>
      </c>
    </row>
    <row r="5" spans="1:10" ht="105.75" customHeight="1">
      <c r="A5" s="266"/>
      <c r="B5" s="267"/>
      <c r="C5" s="266"/>
      <c r="D5" s="268"/>
      <c r="E5" s="269"/>
      <c r="F5" s="268"/>
      <c r="G5" s="270">
        <v>18000</v>
      </c>
      <c r="H5" s="138" t="s">
        <v>100</v>
      </c>
      <c r="I5" s="271" t="s">
        <v>244</v>
      </c>
      <c r="J5" s="420"/>
    </row>
    <row r="6" spans="1:10" ht="96" customHeight="1">
      <c r="A6" s="266"/>
      <c r="B6" s="267"/>
      <c r="C6" s="266"/>
      <c r="D6" s="268"/>
      <c r="E6" s="269"/>
      <c r="F6" s="268"/>
      <c r="G6" s="270">
        <v>10000</v>
      </c>
      <c r="H6" s="138" t="s">
        <v>101</v>
      </c>
      <c r="I6" s="271" t="s">
        <v>83</v>
      </c>
      <c r="J6" s="266"/>
    </row>
    <row r="7" spans="1:10" ht="140.25">
      <c r="A7" s="266"/>
      <c r="B7" s="267"/>
      <c r="C7" s="266"/>
      <c r="D7" s="268"/>
      <c r="E7" s="269"/>
      <c r="F7" s="268"/>
      <c r="G7" s="270">
        <v>75000</v>
      </c>
      <c r="H7" s="138" t="s">
        <v>87</v>
      </c>
      <c r="I7" s="271" t="s">
        <v>86</v>
      </c>
      <c r="J7" s="266"/>
    </row>
    <row r="8" spans="1:10" ht="108.75" customHeight="1">
      <c r="A8" s="266"/>
      <c r="B8" s="267"/>
      <c r="C8" s="266"/>
      <c r="D8" s="268"/>
      <c r="E8" s="269"/>
      <c r="F8" s="268"/>
      <c r="G8" s="270">
        <v>33000</v>
      </c>
      <c r="H8" s="138" t="s">
        <v>84</v>
      </c>
      <c r="I8" s="271" t="s">
        <v>85</v>
      </c>
      <c r="J8" s="266"/>
    </row>
    <row r="9" spans="1:10" ht="102">
      <c r="A9" s="266"/>
      <c r="B9" s="267"/>
      <c r="C9" s="266"/>
      <c r="D9" s="268"/>
      <c r="E9" s="269"/>
      <c r="F9" s="268"/>
      <c r="G9" s="272" t="s">
        <v>98</v>
      </c>
      <c r="H9" s="138" t="s">
        <v>97</v>
      </c>
      <c r="I9" s="114" t="s">
        <v>99</v>
      </c>
      <c r="J9" s="114"/>
    </row>
    <row r="10" spans="1:10" ht="89.25">
      <c r="A10" s="266"/>
      <c r="B10" s="267"/>
      <c r="C10" s="266"/>
      <c r="D10" s="268"/>
      <c r="E10" s="269"/>
      <c r="F10" s="268"/>
      <c r="G10" s="266"/>
      <c r="H10" s="138" t="s">
        <v>96</v>
      </c>
      <c r="I10" s="114" t="s">
        <v>95</v>
      </c>
      <c r="J10" s="114"/>
    </row>
    <row r="11" spans="1:10" ht="103.5" customHeight="1">
      <c r="A11" s="266"/>
      <c r="B11" s="267"/>
      <c r="C11" s="266"/>
      <c r="D11" s="268"/>
      <c r="E11" s="269"/>
      <c r="F11" s="268"/>
      <c r="G11" s="266"/>
      <c r="H11" s="138" t="s">
        <v>94</v>
      </c>
      <c r="I11" s="114" t="s">
        <v>93</v>
      </c>
      <c r="J11" s="266"/>
    </row>
    <row r="12" spans="1:10" ht="78" customHeight="1">
      <c r="A12" s="266"/>
      <c r="B12" s="267"/>
      <c r="C12" s="266"/>
      <c r="D12" s="268"/>
      <c r="E12" s="269"/>
      <c r="F12" s="268"/>
      <c r="G12" s="266"/>
      <c r="H12" s="138" t="s">
        <v>87</v>
      </c>
      <c r="I12" s="114" t="s">
        <v>92</v>
      </c>
      <c r="J12" s="266"/>
    </row>
    <row r="13" spans="1:10" ht="87.75" customHeight="1">
      <c r="A13" s="266"/>
      <c r="B13" s="267"/>
      <c r="C13" s="266"/>
      <c r="D13" s="268"/>
      <c r="E13" s="269"/>
      <c r="F13" s="268"/>
      <c r="G13" s="266"/>
      <c r="H13" s="138" t="s">
        <v>91</v>
      </c>
      <c r="I13" s="114" t="s">
        <v>88</v>
      </c>
      <c r="J13" s="266"/>
    </row>
    <row r="14" spans="1:10" ht="76.5">
      <c r="A14" s="266"/>
      <c r="B14" s="267"/>
      <c r="C14" s="266"/>
      <c r="D14" s="268"/>
      <c r="E14" s="269"/>
      <c r="F14" s="268"/>
      <c r="G14" s="266"/>
      <c r="H14" s="138" t="s">
        <v>90</v>
      </c>
      <c r="I14" s="114" t="s">
        <v>89</v>
      </c>
      <c r="J14" s="266"/>
    </row>
    <row r="15" spans="1:10" ht="114.75" customHeight="1">
      <c r="A15" s="114"/>
      <c r="B15" s="252"/>
      <c r="C15" s="138"/>
      <c r="D15" s="273"/>
      <c r="E15" s="274"/>
      <c r="F15" s="138"/>
      <c r="G15" s="138" t="s">
        <v>42</v>
      </c>
      <c r="H15" s="114" t="s">
        <v>43</v>
      </c>
      <c r="I15" s="271" t="s">
        <v>44</v>
      </c>
      <c r="J15" s="271"/>
    </row>
    <row r="16" spans="1:10" ht="77.25" customHeight="1">
      <c r="A16" s="275"/>
      <c r="B16" s="276"/>
      <c r="C16" s="277"/>
      <c r="D16" s="277"/>
      <c r="E16" s="278"/>
      <c r="F16" s="277"/>
      <c r="G16" s="277"/>
      <c r="H16" s="276" t="s">
        <v>46</v>
      </c>
      <c r="I16" s="279" t="s">
        <v>45</v>
      </c>
      <c r="J16" s="275"/>
    </row>
    <row r="17" spans="1:11" ht="89.25">
      <c r="A17" s="7" t="s">
        <v>221</v>
      </c>
      <c r="B17" s="243" t="s">
        <v>222</v>
      </c>
      <c r="C17" s="8" t="s">
        <v>223</v>
      </c>
      <c r="D17" s="8" t="s">
        <v>224</v>
      </c>
      <c r="E17" s="8" t="s">
        <v>225</v>
      </c>
      <c r="F17" s="8" t="s">
        <v>226</v>
      </c>
      <c r="G17" s="244">
        <v>600000</v>
      </c>
      <c r="H17" s="243" t="s">
        <v>227</v>
      </c>
      <c r="I17" s="243" t="s">
        <v>228</v>
      </c>
      <c r="J17" s="263" t="s">
        <v>283</v>
      </c>
      <c r="K17" s="280"/>
    </row>
    <row r="18" spans="1:10" s="282" customFormat="1" ht="38.25">
      <c r="A18" s="263" t="s">
        <v>229</v>
      </c>
      <c r="B18" s="281" t="s">
        <v>230</v>
      </c>
      <c r="C18" s="264" t="s">
        <v>231</v>
      </c>
      <c r="D18" s="264" t="s">
        <v>232</v>
      </c>
      <c r="E18" s="264" t="s">
        <v>135</v>
      </c>
      <c r="F18" s="264" t="s">
        <v>25</v>
      </c>
      <c r="G18" s="244">
        <v>30000</v>
      </c>
      <c r="H18" s="243" t="s">
        <v>233</v>
      </c>
      <c r="I18" s="7" t="s">
        <v>246</v>
      </c>
      <c r="J18" s="263" t="s">
        <v>41</v>
      </c>
    </row>
    <row r="19" spans="1:11" ht="51">
      <c r="A19" s="279"/>
      <c r="B19" s="276"/>
      <c r="C19" s="277"/>
      <c r="D19" s="277"/>
      <c r="E19" s="277"/>
      <c r="F19" s="277"/>
      <c r="G19" s="8" t="s">
        <v>234</v>
      </c>
      <c r="H19" s="243" t="s">
        <v>235</v>
      </c>
      <c r="I19" s="7" t="s">
        <v>245</v>
      </c>
      <c r="J19" s="263" t="s">
        <v>41</v>
      </c>
      <c r="K19" s="283"/>
    </row>
    <row r="20" spans="1:10" s="280" customFormat="1" ht="38.25">
      <c r="A20" s="263" t="s">
        <v>236</v>
      </c>
      <c r="B20" s="281" t="s">
        <v>237</v>
      </c>
      <c r="C20" s="264" t="s">
        <v>238</v>
      </c>
      <c r="D20" s="264" t="s">
        <v>239</v>
      </c>
      <c r="E20" s="264" t="s">
        <v>135</v>
      </c>
      <c r="F20" s="264" t="s">
        <v>291</v>
      </c>
      <c r="G20" s="244">
        <v>172845</v>
      </c>
      <c r="H20" s="243" t="s">
        <v>233</v>
      </c>
      <c r="I20" s="7" t="s">
        <v>240</v>
      </c>
      <c r="J20" s="263" t="s">
        <v>41</v>
      </c>
    </row>
    <row r="21" spans="1:11" ht="38.25">
      <c r="A21" s="275"/>
      <c r="B21" s="284"/>
      <c r="C21" s="275"/>
      <c r="D21" s="285"/>
      <c r="E21" s="286"/>
      <c r="F21" s="285"/>
      <c r="G21" s="287">
        <v>24992</v>
      </c>
      <c r="H21" s="243" t="s">
        <v>233</v>
      </c>
      <c r="I21" s="288" t="s">
        <v>241</v>
      </c>
      <c r="J21" s="286"/>
      <c r="K21" s="289"/>
    </row>
    <row r="22" spans="1:10" ht="69.75" customHeight="1">
      <c r="A22" s="11" t="s">
        <v>284</v>
      </c>
      <c r="B22" s="7" t="s">
        <v>285</v>
      </c>
      <c r="C22" s="11" t="s">
        <v>286</v>
      </c>
      <c r="D22" s="11" t="s">
        <v>287</v>
      </c>
      <c r="E22" s="417" t="s">
        <v>135</v>
      </c>
      <c r="F22" s="8" t="s">
        <v>304</v>
      </c>
      <c r="G22" s="418" t="s">
        <v>288</v>
      </c>
      <c r="H22" s="11" t="s">
        <v>289</v>
      </c>
      <c r="I22" s="11" t="s">
        <v>290</v>
      </c>
      <c r="J22" s="304" t="s">
        <v>41</v>
      </c>
    </row>
    <row r="23" spans="1:11" ht="147" customHeight="1">
      <c r="A23" s="288" t="s">
        <v>305</v>
      </c>
      <c r="B23" s="288" t="s">
        <v>306</v>
      </c>
      <c r="C23" s="288" t="s">
        <v>307</v>
      </c>
      <c r="D23" s="312">
        <v>40283</v>
      </c>
      <c r="E23" s="417" t="s">
        <v>135</v>
      </c>
      <c r="F23" s="8" t="s">
        <v>308</v>
      </c>
      <c r="G23" s="244" t="s">
        <v>371</v>
      </c>
      <c r="H23" s="288" t="s">
        <v>373</v>
      </c>
      <c r="I23" s="288" t="s">
        <v>372</v>
      </c>
      <c r="J23" s="304"/>
      <c r="K23" s="289"/>
    </row>
  </sheetData>
  <sheetProtection/>
  <mergeCells count="1">
    <mergeCell ref="J4:J5"/>
  </mergeCells>
  <printOptions/>
  <pageMargins left="0.15748031496062992" right="0.15748031496062992" top="0.1968503937007874" bottom="0.1968503937007874" header="0.5118110236220472" footer="0.5118110236220472"/>
  <pageSetup fitToHeight="4" fitToWidth="1"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U77"/>
  <sheetViews>
    <sheetView tabSelected="1" zoomScale="75" zoomScaleNormal="75" zoomScalePageLayoutView="0" workbookViewId="0" topLeftCell="A1">
      <selection activeCell="G82" sqref="G82"/>
    </sheetView>
  </sheetViews>
  <sheetFormatPr defaultColWidth="9.140625" defaultRowHeight="12.75"/>
  <cols>
    <col min="1" max="1" width="13.28125" style="7" customWidth="1"/>
    <col min="2" max="2" width="5.421875" style="8" hidden="1" customWidth="1"/>
    <col min="3" max="4" width="6.7109375" style="8" hidden="1" customWidth="1"/>
    <col min="5" max="5" width="19.00390625" style="7" customWidth="1"/>
    <col min="6" max="6" width="79.7109375" style="7" customWidth="1"/>
    <col min="7" max="7" width="0.2890625" style="8" hidden="1" customWidth="1"/>
    <col min="8" max="8" width="33.140625" style="7" customWidth="1"/>
    <col min="9" max="9" width="7.7109375" style="7" hidden="1" customWidth="1"/>
    <col min="10" max="10" width="11.00390625" style="7" hidden="1" customWidth="1"/>
    <col min="11" max="21" width="9.140625" style="7" hidden="1" customWidth="1"/>
  </cols>
  <sheetData>
    <row r="1" spans="1:21" ht="12.75">
      <c r="A1" s="1" t="s">
        <v>51</v>
      </c>
      <c r="B1" s="2"/>
      <c r="C1" s="2"/>
      <c r="D1" s="2"/>
      <c r="E1" s="3"/>
      <c r="F1" s="3"/>
      <c r="G1" s="2"/>
      <c r="H1" s="4" t="s">
        <v>52</v>
      </c>
      <c r="I1" s="3"/>
      <c r="J1" s="3"/>
      <c r="K1" s="3"/>
      <c r="L1" s="3"/>
      <c r="M1" s="3"/>
      <c r="N1" s="3"/>
      <c r="O1" s="3"/>
      <c r="P1" s="3"/>
      <c r="Q1" s="3"/>
      <c r="R1" s="3"/>
      <c r="S1" s="3"/>
      <c r="T1" s="3"/>
      <c r="U1" s="3"/>
    </row>
    <row r="2" spans="1:21" ht="12.75">
      <c r="A2" s="3"/>
      <c r="B2" s="2"/>
      <c r="C2" s="2"/>
      <c r="D2" s="2"/>
      <c r="E2" s="3"/>
      <c r="F2" s="3"/>
      <c r="G2" s="2"/>
      <c r="H2" s="3"/>
      <c r="I2" s="3"/>
      <c r="J2" s="3"/>
      <c r="K2" s="3"/>
      <c r="L2" s="3"/>
      <c r="M2" s="3"/>
      <c r="N2" s="3"/>
      <c r="O2" s="3"/>
      <c r="P2" s="3"/>
      <c r="Q2" s="3"/>
      <c r="R2" s="3"/>
      <c r="S2" s="3"/>
      <c r="T2" s="3"/>
      <c r="U2" s="3"/>
    </row>
    <row r="3" spans="1:21" ht="42" customHeight="1">
      <c r="A3" s="5" t="s">
        <v>53</v>
      </c>
      <c r="B3" s="5" t="s">
        <v>54</v>
      </c>
      <c r="C3" s="5" t="s">
        <v>55</v>
      </c>
      <c r="D3" s="5" t="s">
        <v>56</v>
      </c>
      <c r="E3" s="5" t="s">
        <v>57</v>
      </c>
      <c r="F3" s="5" t="s">
        <v>58</v>
      </c>
      <c r="G3" s="5" t="s">
        <v>59</v>
      </c>
      <c r="H3" s="5" t="s">
        <v>303</v>
      </c>
      <c r="I3" s="6" t="s">
        <v>60</v>
      </c>
      <c r="J3" s="6" t="s">
        <v>61</v>
      </c>
      <c r="K3" s="6" t="s">
        <v>62</v>
      </c>
      <c r="L3" s="6" t="s">
        <v>63</v>
      </c>
      <c r="M3" s="6" t="s">
        <v>64</v>
      </c>
      <c r="N3" s="6" t="s">
        <v>65</v>
      </c>
      <c r="O3" s="6" t="s">
        <v>66</v>
      </c>
      <c r="P3" s="6" t="s">
        <v>67</v>
      </c>
      <c r="Q3" s="6" t="s">
        <v>68</v>
      </c>
      <c r="R3" s="6" t="s">
        <v>69</v>
      </c>
      <c r="S3" s="6" t="s">
        <v>30</v>
      </c>
      <c r="T3" s="6"/>
      <c r="U3" s="6"/>
    </row>
    <row r="4" spans="1:21" ht="76.5">
      <c r="A4" s="305" t="s">
        <v>292</v>
      </c>
      <c r="B4"/>
      <c r="C4"/>
      <c r="D4"/>
      <c r="E4" s="11" t="s">
        <v>293</v>
      </c>
      <c r="F4" s="11" t="s">
        <v>294</v>
      </c>
      <c r="G4"/>
      <c r="H4" s="7" t="s">
        <v>295</v>
      </c>
      <c r="I4"/>
      <c r="J4"/>
      <c r="K4"/>
      <c r="L4"/>
      <c r="M4"/>
      <c r="N4"/>
      <c r="O4"/>
      <c r="P4"/>
      <c r="Q4"/>
      <c r="R4"/>
      <c r="S4"/>
      <c r="T4"/>
      <c r="U4"/>
    </row>
    <row r="5" spans="1:21" ht="12.75">
      <c r="A5"/>
      <c r="B5"/>
      <c r="C5"/>
      <c r="D5"/>
      <c r="E5"/>
      <c r="F5"/>
      <c r="G5"/>
      <c r="H5"/>
      <c r="I5"/>
      <c r="J5"/>
      <c r="K5"/>
      <c r="L5"/>
      <c r="M5"/>
      <c r="N5"/>
      <c r="O5"/>
      <c r="P5"/>
      <c r="Q5"/>
      <c r="R5"/>
      <c r="S5"/>
      <c r="T5"/>
      <c r="U5"/>
    </row>
    <row r="6" spans="1:21" ht="12.75">
      <c r="A6"/>
      <c r="B6"/>
      <c r="C6"/>
      <c r="D6"/>
      <c r="E6"/>
      <c r="F6"/>
      <c r="G6"/>
      <c r="H6"/>
      <c r="I6"/>
      <c r="J6"/>
      <c r="K6"/>
      <c r="L6"/>
      <c r="M6"/>
      <c r="N6"/>
      <c r="O6"/>
      <c r="P6"/>
      <c r="Q6"/>
      <c r="R6"/>
      <c r="S6"/>
      <c r="T6"/>
      <c r="U6"/>
    </row>
    <row r="7" spans="1:21" ht="12.75">
      <c r="A7"/>
      <c r="B7"/>
      <c r="C7"/>
      <c r="D7"/>
      <c r="E7"/>
      <c r="F7"/>
      <c r="G7"/>
      <c r="H7"/>
      <c r="I7"/>
      <c r="J7"/>
      <c r="K7"/>
      <c r="L7"/>
      <c r="M7"/>
      <c r="N7"/>
      <c r="O7"/>
      <c r="P7"/>
      <c r="Q7"/>
      <c r="R7"/>
      <c r="S7"/>
      <c r="T7"/>
      <c r="U7"/>
    </row>
    <row r="8" spans="1:21" ht="12.75">
      <c r="A8"/>
      <c r="B8"/>
      <c r="C8"/>
      <c r="D8"/>
      <c r="E8"/>
      <c r="F8"/>
      <c r="G8"/>
      <c r="H8"/>
      <c r="I8"/>
      <c r="J8"/>
      <c r="K8"/>
      <c r="L8"/>
      <c r="M8"/>
      <c r="N8"/>
      <c r="O8"/>
      <c r="P8"/>
      <c r="Q8"/>
      <c r="R8"/>
      <c r="S8"/>
      <c r="T8"/>
      <c r="U8"/>
    </row>
    <row r="9" spans="1:21" ht="12.75">
      <c r="A9"/>
      <c r="B9"/>
      <c r="C9"/>
      <c r="D9"/>
      <c r="E9"/>
      <c r="F9"/>
      <c r="G9"/>
      <c r="H9"/>
      <c r="I9"/>
      <c r="J9"/>
      <c r="K9"/>
      <c r="L9"/>
      <c r="M9"/>
      <c r="N9"/>
      <c r="O9"/>
      <c r="P9"/>
      <c r="Q9"/>
      <c r="R9"/>
      <c r="S9"/>
      <c r="T9"/>
      <c r="U9"/>
    </row>
    <row r="10" spans="1:21" ht="12.75">
      <c r="A10"/>
      <c r="B10"/>
      <c r="C10"/>
      <c r="D10"/>
      <c r="E10"/>
      <c r="F10"/>
      <c r="G10"/>
      <c r="H10"/>
      <c r="I10"/>
      <c r="J10"/>
      <c r="K10"/>
      <c r="L10"/>
      <c r="M10"/>
      <c r="N10"/>
      <c r="O10"/>
      <c r="P10"/>
      <c r="Q10"/>
      <c r="R10"/>
      <c r="S10"/>
      <c r="T10"/>
      <c r="U10"/>
    </row>
    <row r="11" spans="1:21" ht="12.75">
      <c r="A11"/>
      <c r="B11"/>
      <c r="C11"/>
      <c r="D11"/>
      <c r="E11"/>
      <c r="F11"/>
      <c r="G11"/>
      <c r="H11"/>
      <c r="I11"/>
      <c r="J11"/>
      <c r="K11"/>
      <c r="L11"/>
      <c r="M11"/>
      <c r="N11"/>
      <c r="O11"/>
      <c r="P11"/>
      <c r="Q11"/>
      <c r="R11"/>
      <c r="S11"/>
      <c r="T11"/>
      <c r="U11"/>
    </row>
    <row r="12" spans="1:21" ht="12.75">
      <c r="A12"/>
      <c r="B12"/>
      <c r="C12"/>
      <c r="D12"/>
      <c r="E12"/>
      <c r="F12"/>
      <c r="G12"/>
      <c r="H12"/>
      <c r="I12"/>
      <c r="J12"/>
      <c r="K12"/>
      <c r="L12"/>
      <c r="M12"/>
      <c r="N12"/>
      <c r="O12"/>
      <c r="P12"/>
      <c r="Q12"/>
      <c r="R12"/>
      <c r="S12"/>
      <c r="T12"/>
      <c r="U12"/>
    </row>
    <row r="13" spans="1:21" ht="12.75">
      <c r="A13"/>
      <c r="B13"/>
      <c r="C13"/>
      <c r="D13"/>
      <c r="E13"/>
      <c r="F13"/>
      <c r="G13"/>
      <c r="H13"/>
      <c r="I13"/>
      <c r="J13"/>
      <c r="K13"/>
      <c r="L13"/>
      <c r="M13"/>
      <c r="N13"/>
      <c r="O13"/>
      <c r="P13"/>
      <c r="Q13"/>
      <c r="R13"/>
      <c r="S13"/>
      <c r="T13"/>
      <c r="U13"/>
    </row>
    <row r="14" spans="1:21" ht="12.75">
      <c r="A14"/>
      <c r="B14"/>
      <c r="C14"/>
      <c r="D14"/>
      <c r="E14"/>
      <c r="F14"/>
      <c r="G14"/>
      <c r="H14"/>
      <c r="I14"/>
      <c r="J14"/>
      <c r="K14"/>
      <c r="L14"/>
      <c r="M14"/>
      <c r="N14"/>
      <c r="O14"/>
      <c r="P14"/>
      <c r="Q14"/>
      <c r="R14"/>
      <c r="S14"/>
      <c r="T14"/>
      <c r="U14"/>
    </row>
    <row r="15" spans="1:21" ht="12.75">
      <c r="A15"/>
      <c r="B15"/>
      <c r="C15"/>
      <c r="D15"/>
      <c r="E15"/>
      <c r="F15"/>
      <c r="G15"/>
      <c r="H15"/>
      <c r="I15"/>
      <c r="J15"/>
      <c r="K15"/>
      <c r="L15"/>
      <c r="M15"/>
      <c r="N15"/>
      <c r="O15"/>
      <c r="P15"/>
      <c r="Q15"/>
      <c r="R15"/>
      <c r="S15"/>
      <c r="T15"/>
      <c r="U15"/>
    </row>
    <row r="16" spans="1:21" ht="12.75">
      <c r="A16"/>
      <c r="B16"/>
      <c r="C16"/>
      <c r="D16"/>
      <c r="E16"/>
      <c r="F16"/>
      <c r="G16"/>
      <c r="H16"/>
      <c r="I16"/>
      <c r="J16"/>
      <c r="K16"/>
      <c r="L16"/>
      <c r="M16"/>
      <c r="N16"/>
      <c r="O16"/>
      <c r="P16"/>
      <c r="Q16"/>
      <c r="R16"/>
      <c r="S16"/>
      <c r="T16"/>
      <c r="U16"/>
    </row>
    <row r="17" spans="1:21" ht="12.75">
      <c r="A17"/>
      <c r="B17"/>
      <c r="C17"/>
      <c r="D17"/>
      <c r="E17"/>
      <c r="F17"/>
      <c r="G17"/>
      <c r="H17"/>
      <c r="I17"/>
      <c r="J17"/>
      <c r="K17"/>
      <c r="L17"/>
      <c r="M17"/>
      <c r="N17"/>
      <c r="O17"/>
      <c r="P17"/>
      <c r="Q17"/>
      <c r="R17"/>
      <c r="S17"/>
      <c r="T17"/>
      <c r="U17"/>
    </row>
    <row r="18" spans="1:21" ht="12.75">
      <c r="A18"/>
      <c r="B18"/>
      <c r="C18"/>
      <c r="D18"/>
      <c r="E18"/>
      <c r="F18"/>
      <c r="G18"/>
      <c r="H18"/>
      <c r="I18"/>
      <c r="J18"/>
      <c r="K18"/>
      <c r="L18"/>
      <c r="M18"/>
      <c r="N18"/>
      <c r="O18"/>
      <c r="P18"/>
      <c r="Q18"/>
      <c r="R18"/>
      <c r="S18"/>
      <c r="T18"/>
      <c r="U18"/>
    </row>
    <row r="19" spans="1:21" ht="12.75">
      <c r="A19"/>
      <c r="B19"/>
      <c r="C19"/>
      <c r="D19"/>
      <c r="E19"/>
      <c r="F19"/>
      <c r="G19"/>
      <c r="H19"/>
      <c r="I19"/>
      <c r="J19"/>
      <c r="K19"/>
      <c r="L19"/>
      <c r="M19"/>
      <c r="N19"/>
      <c r="O19"/>
      <c r="P19"/>
      <c r="Q19"/>
      <c r="R19"/>
      <c r="S19"/>
      <c r="T19"/>
      <c r="U19"/>
    </row>
    <row r="20" spans="1:21" ht="12.75">
      <c r="A20"/>
      <c r="B20"/>
      <c r="C20"/>
      <c r="D20"/>
      <c r="E20"/>
      <c r="F20"/>
      <c r="G20"/>
      <c r="H20"/>
      <c r="I20"/>
      <c r="J20"/>
      <c r="K20"/>
      <c r="L20"/>
      <c r="M20"/>
      <c r="N20"/>
      <c r="O20"/>
      <c r="P20"/>
      <c r="Q20"/>
      <c r="R20"/>
      <c r="S20"/>
      <c r="T20"/>
      <c r="U20"/>
    </row>
    <row r="21" spans="1:21" ht="12.75">
      <c r="A21"/>
      <c r="B21"/>
      <c r="C21"/>
      <c r="D21"/>
      <c r="E21"/>
      <c r="F21"/>
      <c r="G21"/>
      <c r="H21"/>
      <c r="I21"/>
      <c r="J21"/>
      <c r="K21"/>
      <c r="L21"/>
      <c r="M21"/>
      <c r="N21"/>
      <c r="O21"/>
      <c r="P21"/>
      <c r="Q21"/>
      <c r="R21"/>
      <c r="S21"/>
      <c r="T21"/>
      <c r="U21"/>
    </row>
    <row r="22" spans="1:21" ht="12.75">
      <c r="A22"/>
      <c r="B22"/>
      <c r="C22"/>
      <c r="D22"/>
      <c r="E22"/>
      <c r="F22"/>
      <c r="G22"/>
      <c r="H22"/>
      <c r="I22"/>
      <c r="J22"/>
      <c r="K22"/>
      <c r="L22"/>
      <c r="M22"/>
      <c r="N22"/>
      <c r="O22"/>
      <c r="P22"/>
      <c r="Q22"/>
      <c r="R22"/>
      <c r="S22"/>
      <c r="T22"/>
      <c r="U22"/>
    </row>
    <row r="23" spans="1:21" ht="12.75">
      <c r="A23"/>
      <c r="B23"/>
      <c r="C23"/>
      <c r="D23"/>
      <c r="E23"/>
      <c r="F23"/>
      <c r="G23"/>
      <c r="H23"/>
      <c r="I23"/>
      <c r="J23"/>
      <c r="K23"/>
      <c r="L23"/>
      <c r="M23"/>
      <c r="N23"/>
      <c r="O23"/>
      <c r="P23"/>
      <c r="Q23"/>
      <c r="R23"/>
      <c r="S23"/>
      <c r="T23"/>
      <c r="U23"/>
    </row>
    <row r="24" spans="1:21" ht="12.75">
      <c r="A24"/>
      <c r="B24"/>
      <c r="C24"/>
      <c r="D24"/>
      <c r="E24"/>
      <c r="F24"/>
      <c r="G24"/>
      <c r="H24"/>
      <c r="I24"/>
      <c r="J24"/>
      <c r="K24"/>
      <c r="L24"/>
      <c r="M24"/>
      <c r="N24"/>
      <c r="O24"/>
      <c r="P24"/>
      <c r="Q24"/>
      <c r="R24"/>
      <c r="S24"/>
      <c r="T24"/>
      <c r="U24"/>
    </row>
    <row r="25" spans="1:21" ht="12.75">
      <c r="A25"/>
      <c r="B25"/>
      <c r="C25"/>
      <c r="D25"/>
      <c r="E25"/>
      <c r="F25"/>
      <c r="G25"/>
      <c r="H25"/>
      <c r="I25"/>
      <c r="J25"/>
      <c r="K25"/>
      <c r="L25"/>
      <c r="M25"/>
      <c r="N25"/>
      <c r="O25"/>
      <c r="P25"/>
      <c r="Q25"/>
      <c r="R25"/>
      <c r="S25"/>
      <c r="T25"/>
      <c r="U25"/>
    </row>
    <row r="26" spans="1:21" ht="12.75">
      <c r="A26"/>
      <c r="B26"/>
      <c r="C26"/>
      <c r="D26"/>
      <c r="E26"/>
      <c r="F26"/>
      <c r="G26"/>
      <c r="H26"/>
      <c r="I26"/>
      <c r="J26"/>
      <c r="K26"/>
      <c r="L26"/>
      <c r="M26"/>
      <c r="N26"/>
      <c r="O26"/>
      <c r="P26"/>
      <c r="Q26"/>
      <c r="R26"/>
      <c r="S26"/>
      <c r="T26"/>
      <c r="U26"/>
    </row>
    <row r="27" spans="1:21" ht="12.75">
      <c r="A27"/>
      <c r="B27"/>
      <c r="C27"/>
      <c r="D27"/>
      <c r="E27"/>
      <c r="F27"/>
      <c r="G27"/>
      <c r="H27"/>
      <c r="I27"/>
      <c r="J27"/>
      <c r="K27"/>
      <c r="L27"/>
      <c r="M27"/>
      <c r="N27"/>
      <c r="O27"/>
      <c r="P27"/>
      <c r="Q27"/>
      <c r="R27"/>
      <c r="S27"/>
      <c r="T27"/>
      <c r="U27"/>
    </row>
    <row r="28" spans="1:21" ht="12.75">
      <c r="A28"/>
      <c r="B28"/>
      <c r="C28"/>
      <c r="D28"/>
      <c r="E28"/>
      <c r="F28"/>
      <c r="G28"/>
      <c r="H28"/>
      <c r="I28"/>
      <c r="J28"/>
      <c r="K28"/>
      <c r="L28"/>
      <c r="M28"/>
      <c r="N28"/>
      <c r="O28"/>
      <c r="P28"/>
      <c r="Q28"/>
      <c r="R28"/>
      <c r="S28"/>
      <c r="T28"/>
      <c r="U28"/>
    </row>
    <row r="29" spans="1:21" ht="12.75">
      <c r="A29"/>
      <c r="B29"/>
      <c r="C29"/>
      <c r="D29"/>
      <c r="E29"/>
      <c r="F29"/>
      <c r="G29"/>
      <c r="H29"/>
      <c r="I29"/>
      <c r="J29"/>
      <c r="K29"/>
      <c r="L29"/>
      <c r="M29"/>
      <c r="N29"/>
      <c r="O29"/>
      <c r="P29"/>
      <c r="Q29"/>
      <c r="R29"/>
      <c r="S29"/>
      <c r="T29"/>
      <c r="U29"/>
    </row>
    <row r="30" spans="1:21" ht="12.75">
      <c r="A30"/>
      <c r="B30"/>
      <c r="C30"/>
      <c r="D30"/>
      <c r="E30"/>
      <c r="F30"/>
      <c r="G30"/>
      <c r="H30"/>
      <c r="I30"/>
      <c r="J30"/>
      <c r="K30"/>
      <c r="L30"/>
      <c r="M30"/>
      <c r="N30"/>
      <c r="O30"/>
      <c r="P30"/>
      <c r="Q30"/>
      <c r="R30"/>
      <c r="S30"/>
      <c r="T30"/>
      <c r="U30"/>
    </row>
    <row r="31" spans="1:21" ht="12.75">
      <c r="A31"/>
      <c r="B31"/>
      <c r="C31"/>
      <c r="D31"/>
      <c r="E31"/>
      <c r="F31"/>
      <c r="G31"/>
      <c r="H31"/>
      <c r="I31"/>
      <c r="J31"/>
      <c r="K31"/>
      <c r="L31"/>
      <c r="M31"/>
      <c r="N31"/>
      <c r="O31"/>
      <c r="P31"/>
      <c r="Q31"/>
      <c r="R31"/>
      <c r="S31"/>
      <c r="T31"/>
      <c r="U31"/>
    </row>
    <row r="32" spans="1:21" ht="12.75">
      <c r="A32"/>
      <c r="B32"/>
      <c r="C32"/>
      <c r="D32"/>
      <c r="E32"/>
      <c r="F32"/>
      <c r="G32"/>
      <c r="H32"/>
      <c r="I32"/>
      <c r="J32"/>
      <c r="K32"/>
      <c r="L32"/>
      <c r="M32"/>
      <c r="N32"/>
      <c r="O32"/>
      <c r="P32"/>
      <c r="Q32"/>
      <c r="R32"/>
      <c r="S32"/>
      <c r="T32"/>
      <c r="U32"/>
    </row>
    <row r="33" spans="1:21" ht="12.75">
      <c r="A33"/>
      <c r="B33"/>
      <c r="C33"/>
      <c r="D33"/>
      <c r="E33"/>
      <c r="F33"/>
      <c r="G33"/>
      <c r="H33"/>
      <c r="I33"/>
      <c r="J33"/>
      <c r="K33"/>
      <c r="L33"/>
      <c r="M33"/>
      <c r="N33"/>
      <c r="O33"/>
      <c r="P33"/>
      <c r="Q33"/>
      <c r="R33"/>
      <c r="S33"/>
      <c r="T33"/>
      <c r="U33"/>
    </row>
    <row r="34" spans="1:21" ht="12.75">
      <c r="A34"/>
      <c r="B34"/>
      <c r="C34"/>
      <c r="D34"/>
      <c r="E34"/>
      <c r="F34"/>
      <c r="G34"/>
      <c r="H34"/>
      <c r="I34"/>
      <c r="J34"/>
      <c r="K34"/>
      <c r="L34"/>
      <c r="M34"/>
      <c r="N34"/>
      <c r="O34"/>
      <c r="P34"/>
      <c r="Q34"/>
      <c r="R34"/>
      <c r="S34"/>
      <c r="T34"/>
      <c r="U34"/>
    </row>
    <row r="35" spans="1:21" ht="12.75">
      <c r="A35"/>
      <c r="B35"/>
      <c r="C35"/>
      <c r="D35"/>
      <c r="E35"/>
      <c r="F35"/>
      <c r="G35"/>
      <c r="H35"/>
      <c r="I35"/>
      <c r="J35"/>
      <c r="K35"/>
      <c r="L35"/>
      <c r="M35"/>
      <c r="N35"/>
      <c r="O35"/>
      <c r="P35"/>
      <c r="Q35"/>
      <c r="R35"/>
      <c r="S35"/>
      <c r="T35"/>
      <c r="U35"/>
    </row>
    <row r="36" spans="1:21" ht="12.75">
      <c r="A36"/>
      <c r="B36"/>
      <c r="C36"/>
      <c r="D36"/>
      <c r="E36"/>
      <c r="F36"/>
      <c r="G36"/>
      <c r="H36"/>
      <c r="I36"/>
      <c r="J36"/>
      <c r="K36"/>
      <c r="L36"/>
      <c r="M36"/>
      <c r="N36"/>
      <c r="O36"/>
      <c r="P36"/>
      <c r="Q36"/>
      <c r="R36"/>
      <c r="S36"/>
      <c r="T36"/>
      <c r="U36"/>
    </row>
    <row r="37" spans="1:21" ht="12.75">
      <c r="A37"/>
      <c r="B37"/>
      <c r="C37"/>
      <c r="D37"/>
      <c r="E37"/>
      <c r="F37"/>
      <c r="G37"/>
      <c r="H37"/>
      <c r="I37"/>
      <c r="J37"/>
      <c r="K37"/>
      <c r="L37"/>
      <c r="M37"/>
      <c r="N37"/>
      <c r="O37"/>
      <c r="P37"/>
      <c r="Q37"/>
      <c r="R37"/>
      <c r="S37"/>
      <c r="T37"/>
      <c r="U37"/>
    </row>
    <row r="38" spans="1:21" ht="12.75">
      <c r="A38"/>
      <c r="B38"/>
      <c r="C38"/>
      <c r="D38"/>
      <c r="E38"/>
      <c r="F38"/>
      <c r="G38"/>
      <c r="H38"/>
      <c r="I38"/>
      <c r="J38"/>
      <c r="K38"/>
      <c r="L38"/>
      <c r="M38"/>
      <c r="N38"/>
      <c r="O38"/>
      <c r="P38"/>
      <c r="Q38"/>
      <c r="R38"/>
      <c r="S38"/>
      <c r="T38"/>
      <c r="U38"/>
    </row>
    <row r="39" spans="1:21" ht="12.75">
      <c r="A39"/>
      <c r="B39"/>
      <c r="C39"/>
      <c r="D39"/>
      <c r="E39"/>
      <c r="F39"/>
      <c r="G39"/>
      <c r="H39"/>
      <c r="I39"/>
      <c r="J39"/>
      <c r="K39"/>
      <c r="L39"/>
      <c r="M39"/>
      <c r="N39"/>
      <c r="O39"/>
      <c r="P39"/>
      <c r="Q39"/>
      <c r="R39"/>
      <c r="S39"/>
      <c r="T39"/>
      <c r="U39"/>
    </row>
    <row r="40" spans="1:21" ht="12.75">
      <c r="A40"/>
      <c r="B40"/>
      <c r="C40"/>
      <c r="D40"/>
      <c r="E40"/>
      <c r="F40"/>
      <c r="G40"/>
      <c r="H40"/>
      <c r="I40"/>
      <c r="J40"/>
      <c r="K40"/>
      <c r="L40"/>
      <c r="M40"/>
      <c r="N40"/>
      <c r="O40"/>
      <c r="P40"/>
      <c r="Q40"/>
      <c r="R40"/>
      <c r="S40"/>
      <c r="T40"/>
      <c r="U40"/>
    </row>
    <row r="41" spans="1:21" ht="12.75">
      <c r="A41"/>
      <c r="B41"/>
      <c r="C41"/>
      <c r="D41"/>
      <c r="E41"/>
      <c r="F41"/>
      <c r="G41"/>
      <c r="H41"/>
      <c r="I41"/>
      <c r="J41"/>
      <c r="K41"/>
      <c r="L41"/>
      <c r="M41"/>
      <c r="N41"/>
      <c r="O41"/>
      <c r="P41"/>
      <c r="Q41"/>
      <c r="R41"/>
      <c r="S41"/>
      <c r="T41"/>
      <c r="U41"/>
    </row>
    <row r="42" spans="1:21" ht="12.75">
      <c r="A42"/>
      <c r="B42"/>
      <c r="C42"/>
      <c r="D42"/>
      <c r="E42"/>
      <c r="F42"/>
      <c r="G42"/>
      <c r="H42"/>
      <c r="I42"/>
      <c r="J42"/>
      <c r="K42"/>
      <c r="L42"/>
      <c r="M42"/>
      <c r="N42"/>
      <c r="O42"/>
      <c r="P42"/>
      <c r="Q42"/>
      <c r="R42"/>
      <c r="S42"/>
      <c r="T42"/>
      <c r="U42"/>
    </row>
    <row r="43" spans="1:21" ht="12.75">
      <c r="A43"/>
      <c r="B43"/>
      <c r="C43"/>
      <c r="D43"/>
      <c r="E43"/>
      <c r="F43"/>
      <c r="G43"/>
      <c r="H43"/>
      <c r="I43"/>
      <c r="J43"/>
      <c r="K43"/>
      <c r="L43"/>
      <c r="M43"/>
      <c r="N43"/>
      <c r="O43"/>
      <c r="P43"/>
      <c r="Q43"/>
      <c r="R43"/>
      <c r="S43"/>
      <c r="T43"/>
      <c r="U43"/>
    </row>
    <row r="44" spans="1:21" ht="12.75">
      <c r="A44"/>
      <c r="B44"/>
      <c r="C44"/>
      <c r="D44"/>
      <c r="E44"/>
      <c r="F44"/>
      <c r="G44"/>
      <c r="H44"/>
      <c r="I44"/>
      <c r="J44"/>
      <c r="K44"/>
      <c r="L44"/>
      <c r="M44"/>
      <c r="N44"/>
      <c r="O44"/>
      <c r="P44"/>
      <c r="Q44"/>
      <c r="R44"/>
      <c r="S44"/>
      <c r="T44"/>
      <c r="U44"/>
    </row>
    <row r="45" spans="1:21" ht="12.75">
      <c r="A45"/>
      <c r="B45"/>
      <c r="C45"/>
      <c r="D45"/>
      <c r="E45"/>
      <c r="F45"/>
      <c r="G45"/>
      <c r="H45"/>
      <c r="I45"/>
      <c r="J45"/>
      <c r="K45"/>
      <c r="L45"/>
      <c r="M45"/>
      <c r="N45"/>
      <c r="O45"/>
      <c r="P45"/>
      <c r="Q45"/>
      <c r="R45"/>
      <c r="S45"/>
      <c r="T45"/>
      <c r="U45"/>
    </row>
    <row r="46" spans="1:21" ht="12.75">
      <c r="A46"/>
      <c r="B46"/>
      <c r="C46"/>
      <c r="D46"/>
      <c r="E46"/>
      <c r="F46"/>
      <c r="G46"/>
      <c r="H46"/>
      <c r="I46"/>
      <c r="J46"/>
      <c r="K46"/>
      <c r="L46"/>
      <c r="M46"/>
      <c r="N46"/>
      <c r="O46"/>
      <c r="P46"/>
      <c r="Q46"/>
      <c r="R46"/>
      <c r="S46"/>
      <c r="T46"/>
      <c r="U46"/>
    </row>
    <row r="47" spans="1:21" ht="12.75">
      <c r="A47"/>
      <c r="B47"/>
      <c r="C47"/>
      <c r="D47"/>
      <c r="E47"/>
      <c r="F47"/>
      <c r="G47"/>
      <c r="H47"/>
      <c r="I47"/>
      <c r="J47"/>
      <c r="K47"/>
      <c r="L47"/>
      <c r="M47"/>
      <c r="N47"/>
      <c r="O47"/>
      <c r="P47"/>
      <c r="Q47"/>
      <c r="R47"/>
      <c r="S47"/>
      <c r="T47"/>
      <c r="U47"/>
    </row>
    <row r="48" spans="1:21" ht="12.75">
      <c r="A48"/>
      <c r="B48"/>
      <c r="C48"/>
      <c r="D48"/>
      <c r="E48"/>
      <c r="F48"/>
      <c r="G48"/>
      <c r="H48"/>
      <c r="I48"/>
      <c r="J48"/>
      <c r="K48"/>
      <c r="L48"/>
      <c r="M48"/>
      <c r="N48"/>
      <c r="O48"/>
      <c r="P48"/>
      <c r="Q48"/>
      <c r="R48"/>
      <c r="S48"/>
      <c r="T48"/>
      <c r="U48"/>
    </row>
    <row r="49" spans="1:21" ht="12.75">
      <c r="A49"/>
      <c r="B49"/>
      <c r="C49"/>
      <c r="D49"/>
      <c r="E49"/>
      <c r="F49"/>
      <c r="G49"/>
      <c r="H49"/>
      <c r="I49"/>
      <c r="J49"/>
      <c r="K49"/>
      <c r="L49"/>
      <c r="M49"/>
      <c r="N49"/>
      <c r="O49"/>
      <c r="P49"/>
      <c r="Q49"/>
      <c r="R49"/>
      <c r="S49"/>
      <c r="T49"/>
      <c r="U49"/>
    </row>
    <row r="50" spans="1:21" ht="12.75">
      <c r="A50"/>
      <c r="B50"/>
      <c r="C50"/>
      <c r="D50"/>
      <c r="E50"/>
      <c r="F50"/>
      <c r="G50"/>
      <c r="H50"/>
      <c r="I50"/>
      <c r="J50"/>
      <c r="K50"/>
      <c r="L50"/>
      <c r="M50"/>
      <c r="N50"/>
      <c r="O50"/>
      <c r="P50"/>
      <c r="Q50"/>
      <c r="R50"/>
      <c r="S50"/>
      <c r="T50"/>
      <c r="U50"/>
    </row>
    <row r="51" spans="1:21" ht="12.75">
      <c r="A51"/>
      <c r="B51"/>
      <c r="C51"/>
      <c r="D51"/>
      <c r="E51"/>
      <c r="F51"/>
      <c r="G51"/>
      <c r="H51"/>
      <c r="I51"/>
      <c r="J51"/>
      <c r="K51"/>
      <c r="L51"/>
      <c r="M51"/>
      <c r="N51"/>
      <c r="O51"/>
      <c r="P51"/>
      <c r="Q51"/>
      <c r="R51"/>
      <c r="S51"/>
      <c r="T51"/>
      <c r="U51"/>
    </row>
    <row r="52" spans="1:21" ht="12.75">
      <c r="A52"/>
      <c r="B52"/>
      <c r="C52"/>
      <c r="D52"/>
      <c r="E52"/>
      <c r="F52"/>
      <c r="G52"/>
      <c r="H52"/>
      <c r="I52"/>
      <c r="J52"/>
      <c r="K52"/>
      <c r="L52"/>
      <c r="M52"/>
      <c r="N52"/>
      <c r="O52"/>
      <c r="P52"/>
      <c r="Q52"/>
      <c r="R52"/>
      <c r="S52"/>
      <c r="T52"/>
      <c r="U52"/>
    </row>
    <row r="53" spans="1:21" ht="12.75">
      <c r="A53"/>
      <c r="B53"/>
      <c r="C53"/>
      <c r="D53"/>
      <c r="E53"/>
      <c r="F53"/>
      <c r="G53"/>
      <c r="H53"/>
      <c r="I53"/>
      <c r="J53"/>
      <c r="K53"/>
      <c r="L53"/>
      <c r="M53"/>
      <c r="N53"/>
      <c r="O53"/>
      <c r="P53"/>
      <c r="Q53"/>
      <c r="R53"/>
      <c r="S53"/>
      <c r="T53"/>
      <c r="U53"/>
    </row>
    <row r="54" spans="1:21" ht="12.75">
      <c r="A54"/>
      <c r="B54"/>
      <c r="C54"/>
      <c r="D54"/>
      <c r="E54"/>
      <c r="F54"/>
      <c r="G54"/>
      <c r="H54"/>
      <c r="I54"/>
      <c r="J54"/>
      <c r="K54"/>
      <c r="L54"/>
      <c r="M54"/>
      <c r="N54"/>
      <c r="O54"/>
      <c r="P54"/>
      <c r="Q54"/>
      <c r="R54"/>
      <c r="S54"/>
      <c r="T54"/>
      <c r="U54"/>
    </row>
    <row r="55" spans="1:21" ht="12.75">
      <c r="A55"/>
      <c r="B55"/>
      <c r="C55"/>
      <c r="D55"/>
      <c r="E55"/>
      <c r="F55"/>
      <c r="G55"/>
      <c r="H55"/>
      <c r="I55"/>
      <c r="J55"/>
      <c r="K55"/>
      <c r="L55"/>
      <c r="M55"/>
      <c r="N55"/>
      <c r="O55"/>
      <c r="P55"/>
      <c r="Q55"/>
      <c r="R55"/>
      <c r="S55"/>
      <c r="T55"/>
      <c r="U55"/>
    </row>
    <row r="56" spans="1:21" ht="12.75">
      <c r="A56"/>
      <c r="B56"/>
      <c r="C56"/>
      <c r="D56"/>
      <c r="E56"/>
      <c r="F56"/>
      <c r="G56"/>
      <c r="H56"/>
      <c r="I56"/>
      <c r="J56"/>
      <c r="K56"/>
      <c r="L56"/>
      <c r="M56"/>
      <c r="N56"/>
      <c r="O56"/>
      <c r="P56"/>
      <c r="Q56"/>
      <c r="R56"/>
      <c r="S56"/>
      <c r="T56"/>
      <c r="U56"/>
    </row>
    <row r="57" spans="1:21" ht="12.75">
      <c r="A57"/>
      <c r="B57"/>
      <c r="C57"/>
      <c r="D57"/>
      <c r="E57"/>
      <c r="F57"/>
      <c r="G57"/>
      <c r="H57"/>
      <c r="I57"/>
      <c r="J57"/>
      <c r="K57"/>
      <c r="L57"/>
      <c r="M57"/>
      <c r="N57"/>
      <c r="O57"/>
      <c r="P57"/>
      <c r="Q57"/>
      <c r="R57"/>
      <c r="S57"/>
      <c r="T57"/>
      <c r="U57"/>
    </row>
    <row r="58" spans="1:21" ht="12.75">
      <c r="A58"/>
      <c r="B58"/>
      <c r="C58"/>
      <c r="D58"/>
      <c r="E58"/>
      <c r="F58"/>
      <c r="G58"/>
      <c r="H58"/>
      <c r="I58"/>
      <c r="J58"/>
      <c r="K58"/>
      <c r="L58"/>
      <c r="M58"/>
      <c r="N58"/>
      <c r="O58"/>
      <c r="P58"/>
      <c r="Q58"/>
      <c r="R58"/>
      <c r="S58"/>
      <c r="T58"/>
      <c r="U58"/>
    </row>
    <row r="59" spans="1:21" ht="12.75">
      <c r="A59"/>
      <c r="B59"/>
      <c r="C59"/>
      <c r="D59"/>
      <c r="E59"/>
      <c r="F59"/>
      <c r="G59"/>
      <c r="H59"/>
      <c r="I59"/>
      <c r="J59"/>
      <c r="K59"/>
      <c r="L59"/>
      <c r="M59"/>
      <c r="N59"/>
      <c r="O59"/>
      <c r="P59"/>
      <c r="Q59"/>
      <c r="R59"/>
      <c r="S59"/>
      <c r="T59"/>
      <c r="U59"/>
    </row>
    <row r="60" spans="1:21" ht="12.75">
      <c r="A60"/>
      <c r="B60"/>
      <c r="C60"/>
      <c r="D60"/>
      <c r="E60"/>
      <c r="F60"/>
      <c r="G60"/>
      <c r="H60"/>
      <c r="I60"/>
      <c r="J60"/>
      <c r="K60"/>
      <c r="L60"/>
      <c r="M60"/>
      <c r="N60"/>
      <c r="O60"/>
      <c r="P60"/>
      <c r="Q60"/>
      <c r="R60"/>
      <c r="S60"/>
      <c r="T60"/>
      <c r="U60"/>
    </row>
    <row r="61" spans="1:21" ht="12.75">
      <c r="A61"/>
      <c r="B61"/>
      <c r="C61"/>
      <c r="D61"/>
      <c r="E61"/>
      <c r="F61"/>
      <c r="G61"/>
      <c r="H61"/>
      <c r="I61"/>
      <c r="J61"/>
      <c r="K61"/>
      <c r="L61"/>
      <c r="M61"/>
      <c r="N61"/>
      <c r="O61"/>
      <c r="P61"/>
      <c r="Q61"/>
      <c r="R61"/>
      <c r="S61"/>
      <c r="T61"/>
      <c r="U61"/>
    </row>
    <row r="62" spans="1:21" ht="12.75">
      <c r="A62"/>
      <c r="B62"/>
      <c r="C62"/>
      <c r="D62"/>
      <c r="E62"/>
      <c r="F62"/>
      <c r="G62"/>
      <c r="H62"/>
      <c r="I62"/>
      <c r="J62"/>
      <c r="K62"/>
      <c r="L62"/>
      <c r="M62"/>
      <c r="N62"/>
      <c r="O62"/>
      <c r="P62"/>
      <c r="Q62"/>
      <c r="R62"/>
      <c r="S62"/>
      <c r="T62"/>
      <c r="U62"/>
    </row>
    <row r="63" spans="1:21" ht="12.75">
      <c r="A63"/>
      <c r="B63"/>
      <c r="C63"/>
      <c r="D63"/>
      <c r="E63"/>
      <c r="F63"/>
      <c r="G63"/>
      <c r="H63"/>
      <c r="I63"/>
      <c r="J63"/>
      <c r="K63"/>
      <c r="L63"/>
      <c r="M63"/>
      <c r="N63"/>
      <c r="O63"/>
      <c r="P63"/>
      <c r="Q63"/>
      <c r="R63"/>
      <c r="S63"/>
      <c r="T63"/>
      <c r="U63"/>
    </row>
    <row r="64" spans="1:21" ht="12.75">
      <c r="A64"/>
      <c r="B64"/>
      <c r="C64"/>
      <c r="D64"/>
      <c r="E64"/>
      <c r="F64"/>
      <c r="G64"/>
      <c r="H64"/>
      <c r="I64"/>
      <c r="J64"/>
      <c r="K64"/>
      <c r="L64"/>
      <c r="M64"/>
      <c r="N64"/>
      <c r="O64"/>
      <c r="P64"/>
      <c r="Q64"/>
      <c r="R64"/>
      <c r="S64"/>
      <c r="T64"/>
      <c r="U64"/>
    </row>
    <row r="65" spans="1:21" ht="12.75">
      <c r="A65"/>
      <c r="B65"/>
      <c r="C65"/>
      <c r="D65"/>
      <c r="E65"/>
      <c r="F65"/>
      <c r="G65"/>
      <c r="H65"/>
      <c r="I65"/>
      <c r="J65"/>
      <c r="K65"/>
      <c r="L65"/>
      <c r="M65"/>
      <c r="N65"/>
      <c r="O65"/>
      <c r="P65"/>
      <c r="Q65"/>
      <c r="R65"/>
      <c r="S65"/>
      <c r="T65"/>
      <c r="U65"/>
    </row>
    <row r="66" spans="1:21" ht="12.75">
      <c r="A66"/>
      <c r="B66"/>
      <c r="C66"/>
      <c r="D66"/>
      <c r="E66"/>
      <c r="F66"/>
      <c r="G66"/>
      <c r="H66"/>
      <c r="I66"/>
      <c r="J66"/>
      <c r="K66"/>
      <c r="L66"/>
      <c r="M66"/>
      <c r="N66"/>
      <c r="O66"/>
      <c r="P66"/>
      <c r="Q66"/>
      <c r="R66"/>
      <c r="S66"/>
      <c r="T66"/>
      <c r="U66"/>
    </row>
    <row r="67" spans="1:21" ht="12.75">
      <c r="A67"/>
      <c r="B67"/>
      <c r="C67"/>
      <c r="D67"/>
      <c r="E67"/>
      <c r="F67"/>
      <c r="G67"/>
      <c r="H67"/>
      <c r="I67"/>
      <c r="J67"/>
      <c r="K67"/>
      <c r="L67"/>
      <c r="M67"/>
      <c r="N67"/>
      <c r="O67"/>
      <c r="P67"/>
      <c r="Q67"/>
      <c r="R67"/>
      <c r="S67"/>
      <c r="T67"/>
      <c r="U67"/>
    </row>
    <row r="68" spans="1:21" ht="12.75">
      <c r="A68"/>
      <c r="B68"/>
      <c r="C68"/>
      <c r="D68"/>
      <c r="E68"/>
      <c r="F68"/>
      <c r="G68"/>
      <c r="H68"/>
      <c r="I68"/>
      <c r="J68"/>
      <c r="K68"/>
      <c r="L68"/>
      <c r="M68"/>
      <c r="N68"/>
      <c r="O68"/>
      <c r="P68"/>
      <c r="Q68"/>
      <c r="R68"/>
      <c r="S68"/>
      <c r="T68"/>
      <c r="U68"/>
    </row>
    <row r="69" spans="1:21" ht="12.75">
      <c r="A69"/>
      <c r="B69"/>
      <c r="C69"/>
      <c r="D69"/>
      <c r="E69"/>
      <c r="F69"/>
      <c r="G69"/>
      <c r="H69"/>
      <c r="I69"/>
      <c r="J69"/>
      <c r="K69"/>
      <c r="L69"/>
      <c r="M69"/>
      <c r="N69"/>
      <c r="O69"/>
      <c r="P69"/>
      <c r="Q69"/>
      <c r="R69"/>
      <c r="S69"/>
      <c r="T69"/>
      <c r="U69"/>
    </row>
    <row r="70" spans="1:21" ht="12.75">
      <c r="A70"/>
      <c r="B70"/>
      <c r="C70"/>
      <c r="D70"/>
      <c r="E70"/>
      <c r="F70"/>
      <c r="G70"/>
      <c r="H70"/>
      <c r="I70"/>
      <c r="J70"/>
      <c r="K70"/>
      <c r="L70"/>
      <c r="M70"/>
      <c r="N70"/>
      <c r="O70"/>
      <c r="P70"/>
      <c r="Q70"/>
      <c r="R70"/>
      <c r="S70"/>
      <c r="T70"/>
      <c r="U70"/>
    </row>
    <row r="71" spans="1:21" ht="12.75">
      <c r="A71"/>
      <c r="B71"/>
      <c r="C71"/>
      <c r="D71"/>
      <c r="E71"/>
      <c r="F71"/>
      <c r="G71"/>
      <c r="H71"/>
      <c r="I71"/>
      <c r="J71"/>
      <c r="K71"/>
      <c r="L71"/>
      <c r="M71"/>
      <c r="N71"/>
      <c r="O71"/>
      <c r="P71"/>
      <c r="Q71"/>
      <c r="R71"/>
      <c r="S71"/>
      <c r="T71"/>
      <c r="U71"/>
    </row>
    <row r="72" spans="1:21" ht="12.75">
      <c r="A72"/>
      <c r="B72"/>
      <c r="C72"/>
      <c r="D72"/>
      <c r="E72"/>
      <c r="F72"/>
      <c r="G72"/>
      <c r="H72"/>
      <c r="I72"/>
      <c r="J72"/>
      <c r="K72"/>
      <c r="L72"/>
      <c r="M72"/>
      <c r="N72"/>
      <c r="O72"/>
      <c r="P72"/>
      <c r="Q72"/>
      <c r="R72"/>
      <c r="S72"/>
      <c r="T72"/>
      <c r="U72"/>
    </row>
    <row r="73" spans="1:21" ht="12.75">
      <c r="A73"/>
      <c r="B73"/>
      <c r="C73"/>
      <c r="D73"/>
      <c r="E73"/>
      <c r="F73"/>
      <c r="G73"/>
      <c r="H73"/>
      <c r="I73"/>
      <c r="J73"/>
      <c r="K73"/>
      <c r="L73"/>
      <c r="M73"/>
      <c r="N73"/>
      <c r="O73"/>
      <c r="P73"/>
      <c r="Q73"/>
      <c r="R73"/>
      <c r="S73"/>
      <c r="T73"/>
      <c r="U73"/>
    </row>
    <row r="74" spans="1:21" ht="12.75">
      <c r="A74"/>
      <c r="B74"/>
      <c r="C74"/>
      <c r="D74"/>
      <c r="E74"/>
      <c r="F74"/>
      <c r="G74"/>
      <c r="H74"/>
      <c r="I74"/>
      <c r="J74"/>
      <c r="K74"/>
      <c r="L74"/>
      <c r="M74"/>
      <c r="N74"/>
      <c r="O74"/>
      <c r="P74"/>
      <c r="Q74"/>
      <c r="R74"/>
      <c r="S74"/>
      <c r="T74"/>
      <c r="U74"/>
    </row>
    <row r="75" spans="1:21" ht="12.75">
      <c r="A75"/>
      <c r="B75"/>
      <c r="C75"/>
      <c r="D75"/>
      <c r="E75"/>
      <c r="F75"/>
      <c r="G75"/>
      <c r="H75"/>
      <c r="I75"/>
      <c r="J75"/>
      <c r="K75"/>
      <c r="L75"/>
      <c r="M75"/>
      <c r="N75"/>
      <c r="O75"/>
      <c r="P75"/>
      <c r="Q75"/>
      <c r="R75"/>
      <c r="S75"/>
      <c r="T75"/>
      <c r="U75"/>
    </row>
    <row r="76" spans="1:21" ht="12.75">
      <c r="A76"/>
      <c r="B76"/>
      <c r="C76"/>
      <c r="D76"/>
      <c r="E76"/>
      <c r="F76"/>
      <c r="G76"/>
      <c r="H76"/>
      <c r="I76"/>
      <c r="J76"/>
      <c r="K76"/>
      <c r="L76"/>
      <c r="M76"/>
      <c r="N76"/>
      <c r="O76"/>
      <c r="P76"/>
      <c r="Q76"/>
      <c r="R76"/>
      <c r="S76"/>
      <c r="T76"/>
      <c r="U76"/>
    </row>
    <row r="77" spans="1:21" ht="12.75">
      <c r="A77"/>
      <c r="B77"/>
      <c r="C77"/>
      <c r="D77"/>
      <c r="E77"/>
      <c r="F77"/>
      <c r="G77"/>
      <c r="H77"/>
      <c r="I77"/>
      <c r="J77"/>
      <c r="K77"/>
      <c r="L77"/>
      <c r="M77"/>
      <c r="N77"/>
      <c r="O77"/>
      <c r="P77"/>
      <c r="Q77"/>
      <c r="R77"/>
      <c r="S77"/>
      <c r="T77"/>
      <c r="U77"/>
    </row>
  </sheetData>
  <sheetProtection/>
  <printOptions/>
  <pageMargins left="0.15748031496062992" right="0.15748031496062992" top="0.5511811023622047" bottom="0.551181102362204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N288"/>
  <sheetViews>
    <sheetView tabSelected="1" zoomScalePageLayoutView="0" workbookViewId="0" topLeftCell="A181">
      <selection activeCell="G82" sqref="G82"/>
    </sheetView>
  </sheetViews>
  <sheetFormatPr defaultColWidth="9.140625" defaultRowHeight="12.75"/>
  <cols>
    <col min="1" max="1" width="19.28125" style="139" customWidth="1"/>
    <col min="2" max="2" width="17.57421875" style="139" customWidth="1"/>
    <col min="3" max="3" width="18.421875" style="141" customWidth="1"/>
    <col min="4" max="4" width="18.421875" style="141" hidden="1" customWidth="1"/>
    <col min="5" max="7" width="16.8515625" style="141" customWidth="1"/>
    <col min="8" max="8" width="19.00390625" style="141" customWidth="1"/>
    <col min="9" max="16" width="14.421875" style="139" customWidth="1"/>
    <col min="17" max="26" width="9.28125" style="139" customWidth="1"/>
    <col min="27" max="16384" width="9.140625" style="139" customWidth="1"/>
  </cols>
  <sheetData>
    <row r="1" spans="1:8" ht="15">
      <c r="A1" s="140" t="s">
        <v>137</v>
      </c>
      <c r="H1" s="362" t="s">
        <v>370</v>
      </c>
    </row>
    <row r="2" spans="1:6" ht="14.25">
      <c r="A2" s="142" t="s">
        <v>243</v>
      </c>
      <c r="C2" s="139"/>
      <c r="D2" s="139"/>
      <c r="E2" s="139"/>
      <c r="F2" s="139"/>
    </row>
    <row r="3" spans="1:6" ht="6" customHeight="1">
      <c r="A3" s="142"/>
      <c r="C3" s="139"/>
      <c r="D3" s="139"/>
      <c r="E3" s="139"/>
      <c r="F3" s="139"/>
    </row>
    <row r="4" spans="1:8" s="145" customFormat="1" ht="14.25">
      <c r="A4" s="324" t="s">
        <v>138</v>
      </c>
      <c r="B4" s="449" t="s">
        <v>309</v>
      </c>
      <c r="C4" s="449"/>
      <c r="D4" s="449"/>
      <c r="E4" s="449"/>
      <c r="F4" s="449"/>
      <c r="G4" s="449"/>
      <c r="H4" s="449"/>
    </row>
    <row r="5" spans="1:8" s="145" customFormat="1" ht="14.25">
      <c r="A5" s="324" t="s">
        <v>139</v>
      </c>
      <c r="B5" s="449" t="s">
        <v>140</v>
      </c>
      <c r="C5" s="449"/>
      <c r="D5" s="449"/>
      <c r="E5" s="449"/>
      <c r="F5" s="449"/>
      <c r="G5" s="449"/>
      <c r="H5" s="449"/>
    </row>
    <row r="6" spans="1:8" s="145" customFormat="1" ht="14.25">
      <c r="A6" s="324" t="s">
        <v>141</v>
      </c>
      <c r="B6" s="449" t="s">
        <v>142</v>
      </c>
      <c r="C6" s="449"/>
      <c r="D6" s="449"/>
      <c r="E6" s="449"/>
      <c r="F6" s="449"/>
      <c r="G6" s="449"/>
      <c r="H6" s="449"/>
    </row>
    <row r="7" spans="1:8" s="145" customFormat="1" ht="14.25">
      <c r="A7" s="324" t="s">
        <v>143</v>
      </c>
      <c r="B7" s="449" t="s">
        <v>144</v>
      </c>
      <c r="C7" s="449"/>
      <c r="D7" s="449"/>
      <c r="E7" s="449"/>
      <c r="F7" s="449"/>
      <c r="G7" s="449"/>
      <c r="H7" s="449"/>
    </row>
    <row r="8" spans="1:8" s="145" customFormat="1" ht="14.25">
      <c r="A8" s="324" t="s">
        <v>145</v>
      </c>
      <c r="B8" s="449" t="s">
        <v>146</v>
      </c>
      <c r="C8" s="449"/>
      <c r="D8" s="449"/>
      <c r="E8" s="449"/>
      <c r="F8" s="449"/>
      <c r="G8" s="449"/>
      <c r="H8" s="449"/>
    </row>
    <row r="9" spans="1:8" s="145" customFormat="1" ht="14.25">
      <c r="A9" s="324" t="s">
        <v>147</v>
      </c>
      <c r="B9" s="449" t="s">
        <v>148</v>
      </c>
      <c r="C9" s="449"/>
      <c r="D9" s="449"/>
      <c r="E9" s="449"/>
      <c r="F9" s="449"/>
      <c r="G9" s="449"/>
      <c r="H9" s="449"/>
    </row>
    <row r="10" spans="1:8" s="145" customFormat="1" ht="14.25">
      <c r="A10" s="324" t="s">
        <v>149</v>
      </c>
      <c r="B10" s="449" t="s">
        <v>150</v>
      </c>
      <c r="C10" s="449"/>
      <c r="D10" s="449"/>
      <c r="E10" s="449"/>
      <c r="F10" s="449"/>
      <c r="G10" s="449"/>
      <c r="H10" s="449"/>
    </row>
    <row r="11" spans="1:8" s="145" customFormat="1" ht="14.25">
      <c r="A11" s="324" t="s">
        <v>151</v>
      </c>
      <c r="B11" s="449" t="s">
        <v>152</v>
      </c>
      <c r="C11" s="449"/>
      <c r="D11" s="449"/>
      <c r="E11" s="449"/>
      <c r="F11" s="449"/>
      <c r="G11" s="449"/>
      <c r="H11" s="449"/>
    </row>
    <row r="12" spans="1:8" s="145" customFormat="1" ht="14.25">
      <c r="A12" s="324" t="s">
        <v>153</v>
      </c>
      <c r="B12" s="449" t="s">
        <v>310</v>
      </c>
      <c r="C12" s="449"/>
      <c r="D12" s="449"/>
      <c r="E12" s="449"/>
      <c r="F12" s="449"/>
      <c r="G12" s="449"/>
      <c r="H12" s="449"/>
    </row>
    <row r="13" spans="1:8" s="145" customFormat="1" ht="14.25">
      <c r="A13" s="324" t="s">
        <v>154</v>
      </c>
      <c r="B13" s="449" t="s">
        <v>242</v>
      </c>
      <c r="C13" s="449"/>
      <c r="D13" s="449"/>
      <c r="E13" s="449"/>
      <c r="F13" s="449"/>
      <c r="G13" s="449"/>
      <c r="H13" s="449"/>
    </row>
    <row r="14" spans="1:8" s="145" customFormat="1" ht="6" customHeight="1">
      <c r="A14" s="143"/>
      <c r="B14" s="144"/>
      <c r="C14" s="144"/>
      <c r="D14" s="144"/>
      <c r="E14" s="144"/>
      <c r="F14" s="144"/>
      <c r="G14" s="144"/>
      <c r="H14" s="144"/>
    </row>
    <row r="15" spans="1:8" s="145" customFormat="1" ht="14.25">
      <c r="A15" s="450" t="s">
        <v>155</v>
      </c>
      <c r="B15" s="451"/>
      <c r="C15" s="451"/>
      <c r="D15" s="451"/>
      <c r="E15" s="451"/>
      <c r="F15" s="451"/>
      <c r="G15" s="451"/>
      <c r="H15" s="451"/>
    </row>
    <row r="16" ht="6" customHeight="1" thickBot="1"/>
    <row r="17" spans="1:8" ht="30">
      <c r="A17" s="193"/>
      <c r="B17" s="194" t="s">
        <v>156</v>
      </c>
      <c r="C17" s="195" t="s">
        <v>157</v>
      </c>
      <c r="D17" s="195"/>
      <c r="E17" s="196" t="s">
        <v>158</v>
      </c>
      <c r="F17" s="196" t="s">
        <v>159</v>
      </c>
      <c r="G17" s="196" t="s">
        <v>160</v>
      </c>
      <c r="H17" s="197" t="s">
        <v>161</v>
      </c>
    </row>
    <row r="18" spans="1:8" ht="14.25">
      <c r="A18" s="444" t="s">
        <v>311</v>
      </c>
      <c r="B18" s="198" t="s">
        <v>162</v>
      </c>
      <c r="C18" s="199">
        <v>0</v>
      </c>
      <c r="D18" s="199"/>
      <c r="E18" s="199">
        <v>0</v>
      </c>
      <c r="F18" s="199">
        <v>0</v>
      </c>
      <c r="G18" s="199">
        <v>0</v>
      </c>
      <c r="H18" s="200">
        <v>0</v>
      </c>
    </row>
    <row r="19" spans="1:8" ht="14.25">
      <c r="A19" s="445"/>
      <c r="B19" s="313" t="s">
        <v>163</v>
      </c>
      <c r="C19" s="314">
        <v>0</v>
      </c>
      <c r="D19" s="314"/>
      <c r="E19" s="314">
        <v>0</v>
      </c>
      <c r="F19" s="314">
        <v>0</v>
      </c>
      <c r="G19" s="314">
        <v>0</v>
      </c>
      <c r="H19" s="315">
        <v>0</v>
      </c>
    </row>
    <row r="20" spans="1:8" ht="14.25">
      <c r="A20" s="445"/>
      <c r="B20" s="313" t="s">
        <v>141</v>
      </c>
      <c r="C20" s="314">
        <v>0</v>
      </c>
      <c r="D20" s="314"/>
      <c r="E20" s="314">
        <v>0</v>
      </c>
      <c r="F20" s="314">
        <v>0</v>
      </c>
      <c r="G20" s="314">
        <v>0</v>
      </c>
      <c r="H20" s="315">
        <v>0</v>
      </c>
    </row>
    <row r="21" spans="1:8" ht="14.25">
      <c r="A21" s="445"/>
      <c r="B21" s="204" t="s">
        <v>164</v>
      </c>
      <c r="C21" s="202">
        <v>-283.84</v>
      </c>
      <c r="D21" s="202"/>
      <c r="E21" s="202">
        <v>-27016.55</v>
      </c>
      <c r="F21" s="202">
        <v>-53.79</v>
      </c>
      <c r="G21" s="202">
        <v>0</v>
      </c>
      <c r="H21" s="203">
        <v>-27354.18</v>
      </c>
    </row>
    <row r="22" spans="1:8" ht="14.25">
      <c r="A22" s="445"/>
      <c r="B22" s="201" t="s">
        <v>145</v>
      </c>
      <c r="C22" s="202">
        <v>0</v>
      </c>
      <c r="D22" s="202"/>
      <c r="E22" s="202">
        <v>0</v>
      </c>
      <c r="F22" s="202">
        <v>0</v>
      </c>
      <c r="G22" s="202">
        <v>0</v>
      </c>
      <c r="H22" s="203">
        <v>0</v>
      </c>
    </row>
    <row r="23" spans="1:8" ht="14.25">
      <c r="A23" s="445"/>
      <c r="B23" s="201" t="s">
        <v>147</v>
      </c>
      <c r="C23" s="202">
        <v>-30006.68</v>
      </c>
      <c r="D23" s="202"/>
      <c r="E23" s="202">
        <v>-6117.84</v>
      </c>
      <c r="F23" s="202">
        <v>-128.96</v>
      </c>
      <c r="G23" s="202">
        <v>0</v>
      </c>
      <c r="H23" s="203">
        <v>-36253.48</v>
      </c>
    </row>
    <row r="24" spans="1:8" ht="14.25">
      <c r="A24" s="445"/>
      <c r="B24" s="201" t="s">
        <v>149</v>
      </c>
      <c r="C24" s="202">
        <v>0</v>
      </c>
      <c r="D24" s="202"/>
      <c r="E24" s="202">
        <v>0</v>
      </c>
      <c r="F24" s="202">
        <v>0</v>
      </c>
      <c r="G24" s="202">
        <v>0</v>
      </c>
      <c r="H24" s="203">
        <v>0</v>
      </c>
    </row>
    <row r="25" spans="1:8" ht="14.25">
      <c r="A25" s="445"/>
      <c r="B25" s="201" t="s">
        <v>151</v>
      </c>
      <c r="C25" s="202">
        <v>0</v>
      </c>
      <c r="D25" s="202"/>
      <c r="E25" s="202">
        <v>0</v>
      </c>
      <c r="F25" s="202">
        <v>0</v>
      </c>
      <c r="G25" s="202">
        <v>0</v>
      </c>
      <c r="H25" s="203">
        <v>0</v>
      </c>
    </row>
    <row r="26" spans="1:8" ht="14.25">
      <c r="A26" s="445"/>
      <c r="B26" s="201" t="s">
        <v>153</v>
      </c>
      <c r="C26" s="202">
        <v>-17668.46</v>
      </c>
      <c r="D26" s="202"/>
      <c r="E26" s="202">
        <v>-35225.01</v>
      </c>
      <c r="F26" s="202">
        <v>-137.60000000000002</v>
      </c>
      <c r="G26" s="202">
        <v>0</v>
      </c>
      <c r="H26" s="203">
        <v>-53031.07</v>
      </c>
    </row>
    <row r="27" spans="1:8" ht="14.25">
      <c r="A27" s="446"/>
      <c r="B27" s="205" t="s">
        <v>154</v>
      </c>
      <c r="C27" s="206">
        <v>0</v>
      </c>
      <c r="D27" s="206"/>
      <c r="E27" s="206">
        <v>0</v>
      </c>
      <c r="F27" s="206">
        <v>0</v>
      </c>
      <c r="G27" s="206">
        <v>0</v>
      </c>
      <c r="H27" s="207">
        <v>0</v>
      </c>
    </row>
    <row r="28" spans="1:8" ht="15">
      <c r="A28" s="208" t="s">
        <v>165</v>
      </c>
      <c r="B28" s="209"/>
      <c r="C28" s="210">
        <f aca="true" t="shared" si="0" ref="C28:H28">SUM(C18:C27)</f>
        <v>-47958.979999999996</v>
      </c>
      <c r="D28" s="210">
        <f t="shared" si="0"/>
        <v>0</v>
      </c>
      <c r="E28" s="210">
        <f t="shared" si="0"/>
        <v>-68359.4</v>
      </c>
      <c r="F28" s="210">
        <f t="shared" si="0"/>
        <v>-320.35</v>
      </c>
      <c r="G28" s="210">
        <f t="shared" si="0"/>
        <v>0</v>
      </c>
      <c r="H28" s="210">
        <f t="shared" si="0"/>
        <v>-116638.73000000001</v>
      </c>
    </row>
    <row r="29" spans="1:8" ht="16.5" customHeight="1">
      <c r="A29" s="444" t="s">
        <v>312</v>
      </c>
      <c r="B29" s="198" t="s">
        <v>162</v>
      </c>
      <c r="C29" s="199">
        <v>-15916.08</v>
      </c>
      <c r="D29" s="199"/>
      <c r="E29" s="199">
        <v>0</v>
      </c>
      <c r="F29" s="199">
        <v>-62.07</v>
      </c>
      <c r="G29" s="199">
        <v>0</v>
      </c>
      <c r="H29" s="200">
        <v>-15978.15</v>
      </c>
    </row>
    <row r="30" spans="1:8" ht="15" customHeight="1">
      <c r="A30" s="445"/>
      <c r="B30" s="313" t="s">
        <v>163</v>
      </c>
      <c r="C30" s="314">
        <v>0</v>
      </c>
      <c r="D30" s="314"/>
      <c r="E30" s="314">
        <v>0</v>
      </c>
      <c r="F30" s="314">
        <v>0</v>
      </c>
      <c r="G30" s="314">
        <v>0</v>
      </c>
      <c r="H30" s="315">
        <v>0</v>
      </c>
    </row>
    <row r="31" spans="1:8" ht="15" customHeight="1">
      <c r="A31" s="445"/>
      <c r="B31" s="313" t="s">
        <v>141</v>
      </c>
      <c r="C31" s="314">
        <v>0</v>
      </c>
      <c r="D31" s="314"/>
      <c r="E31" s="314">
        <v>0</v>
      </c>
      <c r="F31" s="314">
        <v>0</v>
      </c>
      <c r="G31" s="314">
        <v>0</v>
      </c>
      <c r="H31" s="315">
        <v>0</v>
      </c>
    </row>
    <row r="32" spans="1:8" ht="15" customHeight="1">
      <c r="A32" s="445"/>
      <c r="B32" s="204" t="s">
        <v>164</v>
      </c>
      <c r="C32" s="202">
        <v>-69098.03</v>
      </c>
      <c r="D32" s="202"/>
      <c r="E32" s="202">
        <v>0</v>
      </c>
      <c r="F32" s="202">
        <v>-264.38</v>
      </c>
      <c r="G32" s="202">
        <v>2618.07</v>
      </c>
      <c r="H32" s="203">
        <v>-66744.34</v>
      </c>
    </row>
    <row r="33" spans="1:8" ht="15" customHeight="1">
      <c r="A33" s="445"/>
      <c r="B33" s="201" t="s">
        <v>145</v>
      </c>
      <c r="C33" s="202">
        <v>0</v>
      </c>
      <c r="D33" s="202"/>
      <c r="E33" s="202">
        <v>0</v>
      </c>
      <c r="F33" s="202">
        <v>0</v>
      </c>
      <c r="G33" s="202">
        <v>0</v>
      </c>
      <c r="H33" s="203">
        <v>0</v>
      </c>
    </row>
    <row r="34" spans="1:8" ht="15" customHeight="1">
      <c r="A34" s="445"/>
      <c r="B34" s="201" t="s">
        <v>147</v>
      </c>
      <c r="C34" s="202">
        <v>-29769.8</v>
      </c>
      <c r="D34" s="202"/>
      <c r="E34" s="202">
        <v>0</v>
      </c>
      <c r="F34" s="202">
        <v>-91.9</v>
      </c>
      <c r="G34" s="202">
        <v>12409.68</v>
      </c>
      <c r="H34" s="203">
        <v>-17452.02</v>
      </c>
    </row>
    <row r="35" spans="1:8" ht="15" customHeight="1">
      <c r="A35" s="445"/>
      <c r="B35" s="201" t="s">
        <v>149</v>
      </c>
      <c r="C35" s="202">
        <v>0</v>
      </c>
      <c r="D35" s="202"/>
      <c r="E35" s="202">
        <v>0</v>
      </c>
      <c r="F35" s="202">
        <v>0</v>
      </c>
      <c r="G35" s="202">
        <v>0</v>
      </c>
      <c r="H35" s="203">
        <v>0</v>
      </c>
    </row>
    <row r="36" spans="1:8" ht="15" customHeight="1">
      <c r="A36" s="445"/>
      <c r="B36" s="201" t="s">
        <v>151</v>
      </c>
      <c r="C36" s="202">
        <v>0</v>
      </c>
      <c r="D36" s="202"/>
      <c r="E36" s="202">
        <v>0</v>
      </c>
      <c r="F36" s="202">
        <v>0</v>
      </c>
      <c r="G36" s="202">
        <v>0</v>
      </c>
      <c r="H36" s="203">
        <v>0</v>
      </c>
    </row>
    <row r="37" spans="1:8" ht="15" customHeight="1">
      <c r="A37" s="445"/>
      <c r="B37" s="201" t="s">
        <v>153</v>
      </c>
      <c r="C37" s="202">
        <v>-939007.5300000001</v>
      </c>
      <c r="D37" s="202"/>
      <c r="E37" s="202">
        <v>0</v>
      </c>
      <c r="F37" s="202">
        <v>-2364.5899999999997</v>
      </c>
      <c r="G37" s="202">
        <v>681085.5600000002</v>
      </c>
      <c r="H37" s="203">
        <v>-260286.55999999994</v>
      </c>
    </row>
    <row r="38" spans="1:8" ht="15" customHeight="1">
      <c r="A38" s="446"/>
      <c r="B38" s="205" t="s">
        <v>154</v>
      </c>
      <c r="C38" s="206">
        <v>-7304.24</v>
      </c>
      <c r="D38" s="206"/>
      <c r="E38" s="206">
        <v>0</v>
      </c>
      <c r="F38" s="206">
        <v>-28.49</v>
      </c>
      <c r="G38" s="206">
        <v>0</v>
      </c>
      <c r="H38" s="207">
        <v>-7332.73</v>
      </c>
    </row>
    <row r="39" spans="1:8" ht="15">
      <c r="A39" s="208" t="s">
        <v>165</v>
      </c>
      <c r="B39" s="209"/>
      <c r="C39" s="210">
        <f aca="true" t="shared" si="1" ref="C39:H39">SUM(C29:C38)</f>
        <v>-1061095.6800000002</v>
      </c>
      <c r="D39" s="210">
        <f t="shared" si="1"/>
        <v>0</v>
      </c>
      <c r="E39" s="210">
        <f t="shared" si="1"/>
        <v>0</v>
      </c>
      <c r="F39" s="210">
        <f t="shared" si="1"/>
        <v>-2811.4299999999994</v>
      </c>
      <c r="G39" s="210">
        <f t="shared" si="1"/>
        <v>696113.3100000002</v>
      </c>
      <c r="H39" s="210">
        <f t="shared" si="1"/>
        <v>-367793.79999999993</v>
      </c>
    </row>
    <row r="40" spans="1:8" ht="14.25">
      <c r="A40" s="444" t="s">
        <v>313</v>
      </c>
      <c r="B40" s="198" t="s">
        <v>162</v>
      </c>
      <c r="C40" s="199">
        <v>-1181.58</v>
      </c>
      <c r="D40" s="199"/>
      <c r="E40" s="199">
        <v>0</v>
      </c>
      <c r="F40" s="199">
        <v>-4.61</v>
      </c>
      <c r="G40" s="199">
        <v>0</v>
      </c>
      <c r="H40" s="200">
        <v>-1186.1899999999998</v>
      </c>
    </row>
    <row r="41" spans="1:8" ht="14.25">
      <c r="A41" s="445"/>
      <c r="B41" s="313" t="s">
        <v>163</v>
      </c>
      <c r="C41" s="314">
        <v>0</v>
      </c>
      <c r="D41" s="314"/>
      <c r="E41" s="314">
        <v>0</v>
      </c>
      <c r="F41" s="314">
        <v>0</v>
      </c>
      <c r="G41" s="314">
        <v>0</v>
      </c>
      <c r="H41" s="315">
        <v>0</v>
      </c>
    </row>
    <row r="42" spans="1:8" ht="14.25">
      <c r="A42" s="445"/>
      <c r="B42" s="313" t="s">
        <v>141</v>
      </c>
      <c r="C42" s="314">
        <v>0</v>
      </c>
      <c r="D42" s="314"/>
      <c r="E42" s="314">
        <v>0</v>
      </c>
      <c r="F42" s="314">
        <v>0</v>
      </c>
      <c r="G42" s="314">
        <v>0</v>
      </c>
      <c r="H42" s="315">
        <v>0</v>
      </c>
    </row>
    <row r="43" spans="1:8" ht="14.25">
      <c r="A43" s="445"/>
      <c r="B43" s="204" t="s">
        <v>164</v>
      </c>
      <c r="C43" s="202">
        <v>-95067.67</v>
      </c>
      <c r="D43" s="202"/>
      <c r="E43" s="202">
        <v>0</v>
      </c>
      <c r="F43" s="202">
        <v>-370.76</v>
      </c>
      <c r="G43" s="202">
        <v>0</v>
      </c>
      <c r="H43" s="203">
        <v>-95438.43</v>
      </c>
    </row>
    <row r="44" spans="1:8" ht="14.25">
      <c r="A44" s="445"/>
      <c r="B44" s="201" t="s">
        <v>145</v>
      </c>
      <c r="C44" s="202">
        <v>0</v>
      </c>
      <c r="D44" s="202"/>
      <c r="E44" s="202">
        <v>0</v>
      </c>
      <c r="F44" s="202">
        <v>0</v>
      </c>
      <c r="G44" s="202">
        <v>0</v>
      </c>
      <c r="H44" s="203">
        <v>0</v>
      </c>
    </row>
    <row r="45" spans="1:8" ht="14.25">
      <c r="A45" s="445"/>
      <c r="B45" s="201" t="s">
        <v>147</v>
      </c>
      <c r="C45" s="202">
        <v>-13.86</v>
      </c>
      <c r="D45" s="202"/>
      <c r="E45" s="202">
        <v>0</v>
      </c>
      <c r="F45" s="202">
        <v>-0.02</v>
      </c>
      <c r="G45" s="202">
        <v>13.86</v>
      </c>
      <c r="H45" s="203">
        <v>-0.019999999999999574</v>
      </c>
    </row>
    <row r="46" spans="1:8" ht="14.25">
      <c r="A46" s="445"/>
      <c r="B46" s="201" t="s">
        <v>149</v>
      </c>
      <c r="C46" s="202">
        <v>0</v>
      </c>
      <c r="D46" s="202"/>
      <c r="E46" s="202">
        <v>0</v>
      </c>
      <c r="F46" s="202">
        <v>0</v>
      </c>
      <c r="G46" s="202">
        <v>0</v>
      </c>
      <c r="H46" s="203">
        <v>0</v>
      </c>
    </row>
    <row r="47" spans="1:8" ht="14.25">
      <c r="A47" s="445"/>
      <c r="B47" s="201" t="s">
        <v>151</v>
      </c>
      <c r="C47" s="202">
        <v>-0.04</v>
      </c>
      <c r="D47" s="202"/>
      <c r="E47" s="202">
        <v>0</v>
      </c>
      <c r="F47" s="202">
        <v>0</v>
      </c>
      <c r="G47" s="202">
        <v>0.040000000000015135</v>
      </c>
      <c r="H47" s="203">
        <v>1.5133727604421665E-14</v>
      </c>
    </row>
    <row r="48" spans="1:8" ht="14.25">
      <c r="A48" s="445"/>
      <c r="B48" s="201" t="s">
        <v>153</v>
      </c>
      <c r="C48" s="202">
        <f>-279897.26+3496.7</f>
        <v>-276400.56</v>
      </c>
      <c r="D48" s="202"/>
      <c r="E48" s="202">
        <v>-25000</v>
      </c>
      <c r="F48" s="202">
        <v>-1122.1899999999998</v>
      </c>
      <c r="G48" s="202">
        <f>9313.75-3496.7</f>
        <v>5817.05</v>
      </c>
      <c r="H48" s="203">
        <v>-296705.69999999995</v>
      </c>
    </row>
    <row r="49" spans="1:8" ht="14.25">
      <c r="A49" s="446"/>
      <c r="B49" s="205" t="s">
        <v>154</v>
      </c>
      <c r="C49" s="206">
        <v>-523.89</v>
      </c>
      <c r="D49" s="206"/>
      <c r="E49" s="206">
        <v>0</v>
      </c>
      <c r="F49" s="206">
        <v>-2.04</v>
      </c>
      <c r="G49" s="206">
        <v>0</v>
      </c>
      <c r="H49" s="207">
        <v>-525.93</v>
      </c>
    </row>
    <row r="50" spans="1:8" ht="15">
      <c r="A50" s="208" t="s">
        <v>165</v>
      </c>
      <c r="B50" s="209"/>
      <c r="C50" s="210">
        <f>SUM(C40:C49)</f>
        <v>-373187.6</v>
      </c>
      <c r="D50" s="210">
        <v>0</v>
      </c>
      <c r="E50" s="210">
        <f>SUM(E40:E49)</f>
        <v>-25000</v>
      </c>
      <c r="F50" s="210">
        <f>SUM(F40:F49)</f>
        <v>-1499.62</v>
      </c>
      <c r="G50" s="210">
        <f>SUM(G40:G49)</f>
        <v>5830.95</v>
      </c>
      <c r="H50" s="211">
        <f>SUM(H40:H49)</f>
        <v>-393856.26999999996</v>
      </c>
    </row>
    <row r="51" spans="1:8" ht="14.25">
      <c r="A51" s="445" t="s">
        <v>314</v>
      </c>
      <c r="B51" s="212" t="s">
        <v>162</v>
      </c>
      <c r="C51" s="199">
        <v>0</v>
      </c>
      <c r="D51" s="199"/>
      <c r="E51" s="199">
        <v>0</v>
      </c>
      <c r="F51" s="199">
        <v>0</v>
      </c>
      <c r="G51" s="199">
        <v>0</v>
      </c>
      <c r="H51" s="200">
        <v>0</v>
      </c>
    </row>
    <row r="52" spans="1:8" ht="14.25">
      <c r="A52" s="445"/>
      <c r="B52" s="313" t="s">
        <v>163</v>
      </c>
      <c r="C52" s="314">
        <v>0</v>
      </c>
      <c r="D52" s="314"/>
      <c r="E52" s="314">
        <v>0</v>
      </c>
      <c r="F52" s="314">
        <v>0</v>
      </c>
      <c r="G52" s="314">
        <v>0</v>
      </c>
      <c r="H52" s="315">
        <v>0</v>
      </c>
    </row>
    <row r="53" spans="1:8" ht="14.25">
      <c r="A53" s="445"/>
      <c r="B53" s="201" t="s">
        <v>141</v>
      </c>
      <c r="C53" s="202">
        <v>0</v>
      </c>
      <c r="D53" s="202"/>
      <c r="E53" s="202">
        <v>0</v>
      </c>
      <c r="F53" s="202">
        <v>0</v>
      </c>
      <c r="G53" s="202">
        <v>0</v>
      </c>
      <c r="H53" s="203">
        <v>0</v>
      </c>
    </row>
    <row r="54" spans="1:8" ht="14.25">
      <c r="A54" s="445"/>
      <c r="B54" s="204" t="s">
        <v>164</v>
      </c>
      <c r="C54" s="202">
        <v>-55233.380000000005</v>
      </c>
      <c r="D54" s="202"/>
      <c r="E54" s="202">
        <v>0</v>
      </c>
      <c r="F54" s="202">
        <v>-109.91</v>
      </c>
      <c r="G54" s="202">
        <v>54101.41</v>
      </c>
      <c r="H54" s="203">
        <v>-1241.8800000000047</v>
      </c>
    </row>
    <row r="55" spans="1:8" ht="14.25">
      <c r="A55" s="445"/>
      <c r="B55" s="201" t="s">
        <v>145</v>
      </c>
      <c r="C55" s="202">
        <v>0</v>
      </c>
      <c r="D55" s="202"/>
      <c r="E55" s="202">
        <v>0</v>
      </c>
      <c r="F55" s="202">
        <v>0</v>
      </c>
      <c r="G55" s="202">
        <v>0</v>
      </c>
      <c r="H55" s="203">
        <v>0</v>
      </c>
    </row>
    <row r="56" spans="1:8" ht="14.25">
      <c r="A56" s="445"/>
      <c r="B56" s="201" t="s">
        <v>147</v>
      </c>
      <c r="C56" s="202">
        <v>-59717.869999999995</v>
      </c>
      <c r="D56" s="202"/>
      <c r="E56" s="202">
        <v>0</v>
      </c>
      <c r="F56" s="202">
        <v>-232.91000000000003</v>
      </c>
      <c r="G56" s="202">
        <v>0</v>
      </c>
      <c r="H56" s="203">
        <v>-59950.78</v>
      </c>
    </row>
    <row r="57" spans="1:8" ht="14.25">
      <c r="A57" s="445"/>
      <c r="B57" s="201" t="s">
        <v>149</v>
      </c>
      <c r="C57" s="202">
        <v>0</v>
      </c>
      <c r="D57" s="202"/>
      <c r="E57" s="202">
        <v>0</v>
      </c>
      <c r="F57" s="202">
        <v>0</v>
      </c>
      <c r="G57" s="202">
        <v>0</v>
      </c>
      <c r="H57" s="203">
        <v>0</v>
      </c>
    </row>
    <row r="58" spans="1:8" ht="14.25">
      <c r="A58" s="445"/>
      <c r="B58" s="201" t="s">
        <v>151</v>
      </c>
      <c r="C58" s="202">
        <v>0</v>
      </c>
      <c r="D58" s="202"/>
      <c r="E58" s="202">
        <v>0</v>
      </c>
      <c r="F58" s="202">
        <v>0</v>
      </c>
      <c r="G58" s="202">
        <v>0</v>
      </c>
      <c r="H58" s="203">
        <v>0</v>
      </c>
    </row>
    <row r="59" spans="1:8" ht="14.25">
      <c r="A59" s="445"/>
      <c r="B59" s="201" t="s">
        <v>153</v>
      </c>
      <c r="C59" s="202">
        <v>-905167.1700000002</v>
      </c>
      <c r="D59" s="202"/>
      <c r="E59" s="202">
        <v>-13427.65</v>
      </c>
      <c r="F59" s="202">
        <v>-2939.680000000001</v>
      </c>
      <c r="G59" s="202">
        <v>394648.69</v>
      </c>
      <c r="H59" s="203">
        <v>-526885.8100000003</v>
      </c>
    </row>
    <row r="60" spans="1:8" ht="14.25">
      <c r="A60" s="446"/>
      <c r="B60" s="205" t="s">
        <v>154</v>
      </c>
      <c r="C60" s="206">
        <v>0</v>
      </c>
      <c r="D60" s="206"/>
      <c r="E60" s="206">
        <v>0</v>
      </c>
      <c r="F60" s="206">
        <v>0</v>
      </c>
      <c r="G60" s="206">
        <v>0</v>
      </c>
      <c r="H60" s="207">
        <v>0</v>
      </c>
    </row>
    <row r="61" spans="1:8" ht="15">
      <c r="A61" s="208" t="s">
        <v>165</v>
      </c>
      <c r="B61" s="209"/>
      <c r="C61" s="210">
        <f aca="true" t="shared" si="2" ref="C61:H61">SUM(C51:C60)</f>
        <v>-1020118.4200000002</v>
      </c>
      <c r="D61" s="210">
        <f t="shared" si="2"/>
        <v>0</v>
      </c>
      <c r="E61" s="210">
        <f t="shared" si="2"/>
        <v>-13427.65</v>
      </c>
      <c r="F61" s="210">
        <f t="shared" si="2"/>
        <v>-3282.5000000000014</v>
      </c>
      <c r="G61" s="210">
        <f t="shared" si="2"/>
        <v>448750.1</v>
      </c>
      <c r="H61" s="210">
        <f t="shared" si="2"/>
        <v>-588078.4700000003</v>
      </c>
    </row>
    <row r="62" spans="1:8" ht="14.25">
      <c r="A62" s="444" t="s">
        <v>315</v>
      </c>
      <c r="B62" s="198" t="s">
        <v>162</v>
      </c>
      <c r="C62" s="199">
        <v>-438.35</v>
      </c>
      <c r="D62" s="199"/>
      <c r="E62" s="199">
        <v>0</v>
      </c>
      <c r="F62" s="199">
        <v>-1.71</v>
      </c>
      <c r="G62" s="199">
        <v>0</v>
      </c>
      <c r="H62" s="200">
        <v>-440.06</v>
      </c>
    </row>
    <row r="63" spans="1:8" ht="14.25">
      <c r="A63" s="445"/>
      <c r="B63" s="313" t="s">
        <v>163</v>
      </c>
      <c r="C63" s="314">
        <v>0</v>
      </c>
      <c r="D63" s="314"/>
      <c r="E63" s="314">
        <v>0</v>
      </c>
      <c r="F63" s="314">
        <v>0</v>
      </c>
      <c r="G63" s="314">
        <v>0</v>
      </c>
      <c r="H63" s="315">
        <v>0</v>
      </c>
    </row>
    <row r="64" spans="1:8" ht="14.25">
      <c r="A64" s="445"/>
      <c r="B64" s="201" t="s">
        <v>141</v>
      </c>
      <c r="C64" s="202">
        <v>0</v>
      </c>
      <c r="D64" s="202"/>
      <c r="E64" s="202">
        <v>0</v>
      </c>
      <c r="F64" s="202">
        <v>0</v>
      </c>
      <c r="G64" s="202">
        <v>0</v>
      </c>
      <c r="H64" s="203">
        <v>0</v>
      </c>
    </row>
    <row r="65" spans="1:8" ht="14.25">
      <c r="A65" s="445"/>
      <c r="B65" s="204" t="s">
        <v>164</v>
      </c>
      <c r="C65" s="202">
        <v>-10366.41</v>
      </c>
      <c r="D65" s="202"/>
      <c r="E65" s="202">
        <v>0</v>
      </c>
      <c r="F65" s="202">
        <v>-40.43</v>
      </c>
      <c r="G65" s="202">
        <v>0</v>
      </c>
      <c r="H65" s="203">
        <v>-10406.84</v>
      </c>
    </row>
    <row r="66" spans="1:8" ht="14.25">
      <c r="A66" s="445"/>
      <c r="B66" s="201" t="s">
        <v>145</v>
      </c>
      <c r="C66" s="202">
        <v>0</v>
      </c>
      <c r="D66" s="202"/>
      <c r="E66" s="202">
        <v>0</v>
      </c>
      <c r="F66" s="202">
        <v>0</v>
      </c>
      <c r="G66" s="202">
        <v>0</v>
      </c>
      <c r="H66" s="203">
        <v>0</v>
      </c>
    </row>
    <row r="67" spans="1:8" ht="14.25">
      <c r="A67" s="445"/>
      <c r="B67" s="201" t="s">
        <v>147</v>
      </c>
      <c r="C67" s="202">
        <v>-10.370000000000001</v>
      </c>
      <c r="D67" s="202"/>
      <c r="E67" s="202">
        <v>-1134</v>
      </c>
      <c r="F67" s="202">
        <v>-0.01</v>
      </c>
      <c r="G67" s="202">
        <v>1144.37</v>
      </c>
      <c r="H67" s="203">
        <v>-0.009999999999990905</v>
      </c>
    </row>
    <row r="68" spans="1:8" ht="14.25">
      <c r="A68" s="445"/>
      <c r="B68" s="201" t="s">
        <v>149</v>
      </c>
      <c r="C68" s="202">
        <v>0</v>
      </c>
      <c r="D68" s="202"/>
      <c r="E68" s="202">
        <v>0</v>
      </c>
      <c r="F68" s="202">
        <v>0</v>
      </c>
      <c r="G68" s="202">
        <v>0</v>
      </c>
      <c r="H68" s="203">
        <v>0</v>
      </c>
    </row>
    <row r="69" spans="1:8" ht="14.25">
      <c r="A69" s="445"/>
      <c r="B69" s="201" t="s">
        <v>151</v>
      </c>
      <c r="C69" s="202">
        <v>-0.05</v>
      </c>
      <c r="D69" s="202"/>
      <c r="E69" s="202">
        <v>0</v>
      </c>
      <c r="F69" s="202">
        <v>0</v>
      </c>
      <c r="G69" s="202">
        <v>0.049999999999989164</v>
      </c>
      <c r="H69" s="203">
        <v>-1.083855227790309E-14</v>
      </c>
    </row>
    <row r="70" spans="1:8" ht="14.25">
      <c r="A70" s="445"/>
      <c r="B70" s="201" t="s">
        <v>153</v>
      </c>
      <c r="C70" s="202">
        <v>-68562.79</v>
      </c>
      <c r="D70" s="202"/>
      <c r="E70" s="202">
        <v>-2484</v>
      </c>
      <c r="F70" s="202">
        <v>-219.07000000000002</v>
      </c>
      <c r="G70" s="202">
        <v>27266.79</v>
      </c>
      <c r="H70" s="203">
        <v>-43999.07</v>
      </c>
    </row>
    <row r="71" spans="1:8" ht="14.25">
      <c r="A71" s="446"/>
      <c r="B71" s="205" t="s">
        <v>154</v>
      </c>
      <c r="C71" s="206">
        <v>-1803.51</v>
      </c>
      <c r="D71" s="206"/>
      <c r="E71" s="206">
        <v>0</v>
      </c>
      <c r="F71" s="206">
        <v>-7.03</v>
      </c>
      <c r="G71" s="206">
        <v>0</v>
      </c>
      <c r="H71" s="207">
        <v>-1810.54</v>
      </c>
    </row>
    <row r="72" spans="1:8" ht="15.75" thickBot="1">
      <c r="A72" s="213" t="s">
        <v>165</v>
      </c>
      <c r="B72" s="214"/>
      <c r="C72" s="215">
        <f aca="true" t="shared" si="3" ref="C72:H72">SUM(C62:C71)</f>
        <v>-81181.48</v>
      </c>
      <c r="D72" s="215">
        <f t="shared" si="3"/>
        <v>0</v>
      </c>
      <c r="E72" s="215">
        <f t="shared" si="3"/>
        <v>-3618</v>
      </c>
      <c r="F72" s="215">
        <f t="shared" si="3"/>
        <v>-268.25</v>
      </c>
      <c r="G72" s="215">
        <f t="shared" si="3"/>
        <v>28411.21</v>
      </c>
      <c r="H72" s="215">
        <f t="shared" si="3"/>
        <v>-56656.52</v>
      </c>
    </row>
    <row r="73" spans="1:8" ht="14.25">
      <c r="A73" s="444" t="s">
        <v>166</v>
      </c>
      <c r="B73" s="198" t="s">
        <v>162</v>
      </c>
      <c r="C73" s="199">
        <v>0</v>
      </c>
      <c r="D73" s="199"/>
      <c r="E73" s="199">
        <v>0</v>
      </c>
      <c r="F73" s="199">
        <v>0</v>
      </c>
      <c r="G73" s="199">
        <v>0</v>
      </c>
      <c r="H73" s="200">
        <v>0</v>
      </c>
    </row>
    <row r="74" spans="1:8" ht="14.25">
      <c r="A74" s="445"/>
      <c r="B74" s="313" t="s">
        <v>163</v>
      </c>
      <c r="C74" s="314">
        <v>0</v>
      </c>
      <c r="D74" s="314"/>
      <c r="E74" s="314">
        <v>0</v>
      </c>
      <c r="F74" s="314">
        <v>0</v>
      </c>
      <c r="G74" s="314">
        <v>0</v>
      </c>
      <c r="H74" s="315">
        <v>0</v>
      </c>
    </row>
    <row r="75" spans="1:8" ht="14.25">
      <c r="A75" s="445"/>
      <c r="B75" s="201" t="s">
        <v>141</v>
      </c>
      <c r="C75" s="202">
        <v>0</v>
      </c>
      <c r="D75" s="202"/>
      <c r="E75" s="202">
        <v>0</v>
      </c>
      <c r="F75" s="202">
        <v>0</v>
      </c>
      <c r="G75" s="202">
        <v>0</v>
      </c>
      <c r="H75" s="203">
        <v>0</v>
      </c>
    </row>
    <row r="76" spans="1:8" ht="14.25">
      <c r="A76" s="445"/>
      <c r="B76" s="204" t="s">
        <v>164</v>
      </c>
      <c r="C76" s="202">
        <v>0</v>
      </c>
      <c r="D76" s="202"/>
      <c r="E76" s="202">
        <v>0</v>
      </c>
      <c r="F76" s="202">
        <v>0</v>
      </c>
      <c r="G76" s="202">
        <v>0</v>
      </c>
      <c r="H76" s="203">
        <v>0</v>
      </c>
    </row>
    <row r="77" spans="1:8" ht="14.25">
      <c r="A77" s="445"/>
      <c r="B77" s="201" t="s">
        <v>145</v>
      </c>
      <c r="C77" s="202">
        <v>-98.17</v>
      </c>
      <c r="D77" s="202"/>
      <c r="E77" s="202">
        <v>0</v>
      </c>
      <c r="F77" s="202">
        <v>-0.38</v>
      </c>
      <c r="G77" s="202">
        <v>0</v>
      </c>
      <c r="H77" s="203">
        <v>-98.55</v>
      </c>
    </row>
    <row r="78" spans="1:8" ht="14.25">
      <c r="A78" s="445"/>
      <c r="B78" s="201" t="s">
        <v>147</v>
      </c>
      <c r="C78" s="202">
        <v>-9.95</v>
      </c>
      <c r="D78" s="202"/>
      <c r="E78" s="202">
        <v>0</v>
      </c>
      <c r="F78" s="202">
        <v>-0.02</v>
      </c>
      <c r="G78" s="202">
        <v>9.95</v>
      </c>
      <c r="H78" s="203">
        <v>-0.019999999999999574</v>
      </c>
    </row>
    <row r="79" spans="1:8" ht="14.25">
      <c r="A79" s="445"/>
      <c r="B79" s="201" t="s">
        <v>149</v>
      </c>
      <c r="C79" s="202">
        <v>0</v>
      </c>
      <c r="D79" s="202"/>
      <c r="E79" s="202">
        <v>0</v>
      </c>
      <c r="F79" s="202">
        <v>0</v>
      </c>
      <c r="G79" s="202">
        <v>0</v>
      </c>
      <c r="H79" s="203">
        <v>0</v>
      </c>
    </row>
    <row r="80" spans="1:8" ht="14.25">
      <c r="A80" s="445"/>
      <c r="B80" s="201" t="s">
        <v>151</v>
      </c>
      <c r="C80" s="202">
        <v>0</v>
      </c>
      <c r="D80" s="202"/>
      <c r="E80" s="202">
        <v>0</v>
      </c>
      <c r="F80" s="202">
        <v>0</v>
      </c>
      <c r="G80" s="202">
        <v>0</v>
      </c>
      <c r="H80" s="203">
        <v>0</v>
      </c>
    </row>
    <row r="81" spans="1:8" ht="14.25">
      <c r="A81" s="445"/>
      <c r="B81" s="201" t="s">
        <v>153</v>
      </c>
      <c r="C81" s="202">
        <v>-123683.99999999999</v>
      </c>
      <c r="D81" s="202"/>
      <c r="E81" s="202">
        <v>0</v>
      </c>
      <c r="F81" s="202">
        <v>-511.4199999999999</v>
      </c>
      <c r="G81" s="202">
        <v>0</v>
      </c>
      <c r="H81" s="203">
        <v>-124195.41999999998</v>
      </c>
    </row>
    <row r="82" spans="1:8" ht="14.25">
      <c r="A82" s="446"/>
      <c r="B82" s="205" t="s">
        <v>154</v>
      </c>
      <c r="C82" s="206">
        <v>0</v>
      </c>
      <c r="D82" s="206"/>
      <c r="E82" s="206">
        <v>0</v>
      </c>
      <c r="F82" s="206">
        <v>0</v>
      </c>
      <c r="G82" s="206">
        <v>0</v>
      </c>
      <c r="H82" s="207">
        <v>0</v>
      </c>
    </row>
    <row r="83" spans="1:8" ht="15">
      <c r="A83" s="208" t="s">
        <v>165</v>
      </c>
      <c r="B83" s="209"/>
      <c r="C83" s="210">
        <f aca="true" t="shared" si="4" ref="C83:H83">SUM(C73:C82)</f>
        <v>-123792.11999999998</v>
      </c>
      <c r="D83" s="210">
        <f t="shared" si="4"/>
        <v>0</v>
      </c>
      <c r="E83" s="210">
        <f t="shared" si="4"/>
        <v>0</v>
      </c>
      <c r="F83" s="210">
        <f t="shared" si="4"/>
        <v>-511.8199999999999</v>
      </c>
      <c r="G83" s="210">
        <f t="shared" si="4"/>
        <v>9.95</v>
      </c>
      <c r="H83" s="210">
        <f t="shared" si="4"/>
        <v>-124293.98999999999</v>
      </c>
    </row>
    <row r="84" spans="1:8" ht="14.25">
      <c r="A84" s="445" t="s">
        <v>316</v>
      </c>
      <c r="B84" s="212" t="s">
        <v>162</v>
      </c>
      <c r="C84" s="216">
        <v>-1188.58</v>
      </c>
      <c r="D84" s="216"/>
      <c r="E84" s="216">
        <v>0</v>
      </c>
      <c r="F84" s="216">
        <v>-4.64</v>
      </c>
      <c r="G84" s="216">
        <v>0</v>
      </c>
      <c r="H84" s="217">
        <v>-1193.22</v>
      </c>
    </row>
    <row r="85" spans="1:8" ht="14.25">
      <c r="A85" s="445"/>
      <c r="B85" s="313" t="s">
        <v>163</v>
      </c>
      <c r="C85" s="314">
        <v>0</v>
      </c>
      <c r="D85" s="314"/>
      <c r="E85" s="314">
        <v>0</v>
      </c>
      <c r="F85" s="314">
        <v>0</v>
      </c>
      <c r="G85" s="314">
        <v>0</v>
      </c>
      <c r="H85" s="315">
        <v>0</v>
      </c>
    </row>
    <row r="86" spans="1:8" ht="14.25">
      <c r="A86" s="445"/>
      <c r="B86" s="201" t="s">
        <v>141</v>
      </c>
      <c r="C86" s="202">
        <v>0</v>
      </c>
      <c r="D86" s="202"/>
      <c r="E86" s="202">
        <v>0</v>
      </c>
      <c r="F86" s="202">
        <v>0</v>
      </c>
      <c r="G86" s="202">
        <v>0</v>
      </c>
      <c r="H86" s="203">
        <v>0</v>
      </c>
    </row>
    <row r="87" spans="1:8" ht="14.25">
      <c r="A87" s="445"/>
      <c r="B87" s="204" t="s">
        <v>164</v>
      </c>
      <c r="C87" s="202">
        <v>-99406.90000000001</v>
      </c>
      <c r="D87" s="202"/>
      <c r="E87" s="202">
        <v>0</v>
      </c>
      <c r="F87" s="202">
        <v>-387.68</v>
      </c>
      <c r="G87" s="202">
        <v>0</v>
      </c>
      <c r="H87" s="203">
        <v>-99794.58</v>
      </c>
    </row>
    <row r="88" spans="1:8" ht="14.25">
      <c r="A88" s="445"/>
      <c r="B88" s="201" t="s">
        <v>145</v>
      </c>
      <c r="C88" s="202">
        <v>0</v>
      </c>
      <c r="D88" s="202"/>
      <c r="E88" s="202">
        <v>0</v>
      </c>
      <c r="F88" s="202">
        <v>0</v>
      </c>
      <c r="G88" s="202">
        <v>0</v>
      </c>
      <c r="H88" s="203">
        <v>0</v>
      </c>
    </row>
    <row r="89" spans="1:8" ht="14.25">
      <c r="A89" s="445"/>
      <c r="B89" s="201" t="s">
        <v>147</v>
      </c>
      <c r="C89" s="202">
        <v>-2460.71</v>
      </c>
      <c r="D89" s="202"/>
      <c r="E89" s="202">
        <v>-5355</v>
      </c>
      <c r="F89" s="202">
        <v>-4.79</v>
      </c>
      <c r="G89" s="202">
        <v>7815.71</v>
      </c>
      <c r="H89" s="203">
        <v>-4.789999999999964</v>
      </c>
    </row>
    <row r="90" spans="1:8" ht="14.25">
      <c r="A90" s="445"/>
      <c r="B90" s="201" t="s">
        <v>149</v>
      </c>
      <c r="C90" s="202">
        <v>0</v>
      </c>
      <c r="D90" s="202"/>
      <c r="E90" s="202">
        <v>0</v>
      </c>
      <c r="F90" s="202">
        <v>0</v>
      </c>
      <c r="G90" s="202">
        <v>0</v>
      </c>
      <c r="H90" s="203">
        <v>0</v>
      </c>
    </row>
    <row r="91" spans="1:8" ht="14.25">
      <c r="A91" s="445"/>
      <c r="B91" s="201" t="s">
        <v>151</v>
      </c>
      <c r="C91" s="202">
        <v>-0.06</v>
      </c>
      <c r="D91" s="202"/>
      <c r="E91" s="202">
        <v>0</v>
      </c>
      <c r="F91" s="202">
        <v>0</v>
      </c>
      <c r="G91" s="202">
        <v>0.05999999999999872</v>
      </c>
      <c r="H91" s="203">
        <v>-1.27675647831893E-15</v>
      </c>
    </row>
    <row r="92" spans="1:8" ht="14.25">
      <c r="A92" s="445"/>
      <c r="B92" s="201" t="s">
        <v>153</v>
      </c>
      <c r="C92" s="202">
        <v>-676180.3099999999</v>
      </c>
      <c r="D92" s="202"/>
      <c r="E92" s="202">
        <v>-27424</v>
      </c>
      <c r="F92" s="202">
        <v>-2622.6800000000003</v>
      </c>
      <c r="G92" s="202">
        <v>34818.9</v>
      </c>
      <c r="H92" s="203">
        <v>-671408.09</v>
      </c>
    </row>
    <row r="93" spans="1:8" ht="14.25">
      <c r="A93" s="446"/>
      <c r="B93" s="205" t="s">
        <v>154</v>
      </c>
      <c r="C93" s="206">
        <v>-1488.86</v>
      </c>
      <c r="D93" s="206"/>
      <c r="E93" s="206">
        <v>0</v>
      </c>
      <c r="F93" s="206">
        <v>-5.81</v>
      </c>
      <c r="G93" s="206">
        <v>0</v>
      </c>
      <c r="H93" s="207">
        <v>-1494.6699999999998</v>
      </c>
    </row>
    <row r="94" spans="1:8" ht="15">
      <c r="A94" s="208" t="s">
        <v>165</v>
      </c>
      <c r="B94" s="209"/>
      <c r="C94" s="210">
        <f aca="true" t="shared" si="5" ref="C94:H94">SUM(C84:C93)</f>
        <v>-780725.4199999999</v>
      </c>
      <c r="D94" s="210">
        <f t="shared" si="5"/>
        <v>0</v>
      </c>
      <c r="E94" s="210">
        <f t="shared" si="5"/>
        <v>-32779</v>
      </c>
      <c r="F94" s="210">
        <f t="shared" si="5"/>
        <v>-3025.6000000000004</v>
      </c>
      <c r="G94" s="210">
        <f t="shared" si="5"/>
        <v>42634.67</v>
      </c>
      <c r="H94" s="210">
        <f t="shared" si="5"/>
        <v>-773895.35</v>
      </c>
    </row>
    <row r="95" spans="1:14" ht="14.25">
      <c r="A95" s="444" t="s">
        <v>317</v>
      </c>
      <c r="B95" s="198" t="s">
        <v>162</v>
      </c>
      <c r="C95" s="199">
        <v>0</v>
      </c>
      <c r="D95" s="199"/>
      <c r="E95" s="199">
        <v>0</v>
      </c>
      <c r="F95" s="199">
        <v>0</v>
      </c>
      <c r="G95" s="199">
        <v>0</v>
      </c>
      <c r="H95" s="200">
        <v>0</v>
      </c>
      <c r="I95" s="316"/>
      <c r="J95" s="316"/>
      <c r="K95" s="316"/>
      <c r="L95" s="316"/>
      <c r="M95" s="316"/>
      <c r="N95" s="316"/>
    </row>
    <row r="96" spans="1:14" ht="14.25">
      <c r="A96" s="445"/>
      <c r="B96" s="313" t="s">
        <v>163</v>
      </c>
      <c r="C96" s="314">
        <v>0</v>
      </c>
      <c r="D96" s="314"/>
      <c r="E96" s="314">
        <v>0</v>
      </c>
      <c r="F96" s="314">
        <v>0</v>
      </c>
      <c r="G96" s="314">
        <v>0</v>
      </c>
      <c r="H96" s="315">
        <v>0</v>
      </c>
      <c r="I96" s="316"/>
      <c r="J96" s="316"/>
      <c r="K96" s="316"/>
      <c r="L96" s="316"/>
      <c r="M96" s="316"/>
      <c r="N96" s="316"/>
    </row>
    <row r="97" spans="1:14" ht="14.25">
      <c r="A97" s="445"/>
      <c r="B97" s="201" t="s">
        <v>141</v>
      </c>
      <c r="C97" s="202">
        <v>0</v>
      </c>
      <c r="D97" s="202"/>
      <c r="E97" s="202">
        <v>0</v>
      </c>
      <c r="F97" s="202">
        <v>0</v>
      </c>
      <c r="G97" s="202">
        <v>0</v>
      </c>
      <c r="H97" s="203">
        <v>0</v>
      </c>
      <c r="I97" s="316"/>
      <c r="J97" s="316"/>
      <c r="K97" s="316"/>
      <c r="L97" s="316"/>
      <c r="M97" s="316"/>
      <c r="N97" s="316"/>
    </row>
    <row r="98" spans="1:14" ht="14.25">
      <c r="A98" s="445"/>
      <c r="B98" s="204" t="s">
        <v>164</v>
      </c>
      <c r="C98" s="202">
        <v>-0.33</v>
      </c>
      <c r="D98" s="202"/>
      <c r="E98" s="202">
        <v>0</v>
      </c>
      <c r="F98" s="202">
        <v>0</v>
      </c>
      <c r="G98" s="202">
        <v>0</v>
      </c>
      <c r="H98" s="203">
        <v>-0.33</v>
      </c>
      <c r="I98" s="316"/>
      <c r="J98" s="316"/>
      <c r="K98" s="316"/>
      <c r="L98" s="316"/>
      <c r="M98" s="316"/>
      <c r="N98" s="316"/>
    </row>
    <row r="99" spans="1:14" ht="14.25">
      <c r="A99" s="445"/>
      <c r="B99" s="201" t="s">
        <v>145</v>
      </c>
      <c r="C99" s="202">
        <v>0</v>
      </c>
      <c r="D99" s="202"/>
      <c r="E99" s="202">
        <v>0</v>
      </c>
      <c r="F99" s="202">
        <v>0</v>
      </c>
      <c r="G99" s="202">
        <v>0</v>
      </c>
      <c r="H99" s="203">
        <v>0</v>
      </c>
      <c r="I99" s="316"/>
      <c r="J99" s="316"/>
      <c r="K99" s="316"/>
      <c r="L99" s="316"/>
      <c r="M99" s="316"/>
      <c r="N99" s="316"/>
    </row>
    <row r="100" spans="1:14" ht="14.25">
      <c r="A100" s="445"/>
      <c r="B100" s="201" t="s">
        <v>147</v>
      </c>
      <c r="C100" s="202">
        <v>-30343.96</v>
      </c>
      <c r="D100" s="202"/>
      <c r="E100" s="202">
        <v>0</v>
      </c>
      <c r="F100" s="202">
        <v>-115.71</v>
      </c>
      <c r="G100" s="202">
        <v>1351.2</v>
      </c>
      <c r="H100" s="203">
        <v>-29108.469999999998</v>
      </c>
      <c r="I100" s="316"/>
      <c r="J100" s="316"/>
      <c r="K100" s="316"/>
      <c r="L100" s="316"/>
      <c r="M100" s="316"/>
      <c r="N100" s="316"/>
    </row>
    <row r="101" spans="1:14" ht="14.25">
      <c r="A101" s="445"/>
      <c r="B101" s="201" t="s">
        <v>149</v>
      </c>
      <c r="C101" s="202">
        <v>0</v>
      </c>
      <c r="D101" s="202"/>
      <c r="E101" s="202">
        <v>0</v>
      </c>
      <c r="F101" s="202">
        <v>0</v>
      </c>
      <c r="G101" s="202">
        <v>0</v>
      </c>
      <c r="H101" s="203">
        <v>0</v>
      </c>
      <c r="I101" s="316"/>
      <c r="J101" s="316"/>
      <c r="K101" s="316"/>
      <c r="L101" s="316"/>
      <c r="M101" s="316"/>
      <c r="N101" s="316"/>
    </row>
    <row r="102" spans="1:14" ht="14.25">
      <c r="A102" s="445"/>
      <c r="B102" s="201" t="s">
        <v>151</v>
      </c>
      <c r="C102" s="202">
        <v>0</v>
      </c>
      <c r="D102" s="202"/>
      <c r="E102" s="202">
        <v>0</v>
      </c>
      <c r="F102" s="202">
        <v>0</v>
      </c>
      <c r="G102" s="202">
        <v>0</v>
      </c>
      <c r="H102" s="203">
        <v>0</v>
      </c>
      <c r="I102" s="316"/>
      <c r="J102" s="316"/>
      <c r="K102" s="316"/>
      <c r="L102" s="316"/>
      <c r="M102" s="316"/>
      <c r="N102" s="316"/>
    </row>
    <row r="103" spans="1:14" ht="14.25">
      <c r="A103" s="445"/>
      <c r="B103" s="201" t="s">
        <v>153</v>
      </c>
      <c r="C103" s="202">
        <v>-201807.52</v>
      </c>
      <c r="D103" s="202"/>
      <c r="E103" s="202">
        <v>0</v>
      </c>
      <c r="F103" s="202">
        <v>-787.04</v>
      </c>
      <c r="G103" s="202">
        <v>0</v>
      </c>
      <c r="H103" s="203">
        <v>-202594.56</v>
      </c>
      <c r="I103" s="316"/>
      <c r="J103" s="316"/>
      <c r="K103" s="316"/>
      <c r="L103" s="316"/>
      <c r="M103" s="316"/>
      <c r="N103" s="316"/>
    </row>
    <row r="104" spans="1:14" ht="14.25">
      <c r="A104" s="446"/>
      <c r="B104" s="205" t="s">
        <v>154</v>
      </c>
      <c r="C104" s="206">
        <v>0</v>
      </c>
      <c r="D104" s="206"/>
      <c r="E104" s="206">
        <v>0</v>
      </c>
      <c r="F104" s="206">
        <v>0</v>
      </c>
      <c r="G104" s="206">
        <v>0</v>
      </c>
      <c r="H104" s="207">
        <v>0</v>
      </c>
      <c r="I104" s="316"/>
      <c r="J104" s="316"/>
      <c r="K104" s="316"/>
      <c r="L104" s="316"/>
      <c r="M104" s="316"/>
      <c r="N104" s="316"/>
    </row>
    <row r="105" spans="1:14" ht="15">
      <c r="A105" s="208" t="s">
        <v>165</v>
      </c>
      <c r="B105" s="209"/>
      <c r="C105" s="210">
        <f aca="true" t="shared" si="6" ref="C105:H105">SUM(C95:C104)</f>
        <v>-232151.81</v>
      </c>
      <c r="D105" s="210">
        <f t="shared" si="6"/>
        <v>0</v>
      </c>
      <c r="E105" s="210">
        <f t="shared" si="6"/>
        <v>0</v>
      </c>
      <c r="F105" s="210">
        <f t="shared" si="6"/>
        <v>-902.75</v>
      </c>
      <c r="G105" s="210">
        <f t="shared" si="6"/>
        <v>1351.2</v>
      </c>
      <c r="H105" s="210">
        <f t="shared" si="6"/>
        <v>-231703.36</v>
      </c>
      <c r="I105" s="316"/>
      <c r="J105" s="316"/>
      <c r="K105" s="316"/>
      <c r="L105" s="316"/>
      <c r="M105" s="316"/>
      <c r="N105" s="316"/>
    </row>
    <row r="106" spans="1:14" ht="29.25" customHeight="1">
      <c r="A106" s="444" t="s">
        <v>318</v>
      </c>
      <c r="B106" s="198" t="s">
        <v>162</v>
      </c>
      <c r="C106" s="199">
        <v>0</v>
      </c>
      <c r="D106" s="199"/>
      <c r="E106" s="199">
        <v>0</v>
      </c>
      <c r="F106" s="199">
        <v>0</v>
      </c>
      <c r="G106" s="199">
        <v>0</v>
      </c>
      <c r="H106" s="200">
        <v>0</v>
      </c>
      <c r="I106" s="316"/>
      <c r="J106" s="316"/>
      <c r="K106" s="316"/>
      <c r="L106" s="316"/>
      <c r="M106" s="316"/>
      <c r="N106" s="316"/>
    </row>
    <row r="107" spans="1:14" ht="14.25">
      <c r="A107" s="445"/>
      <c r="B107" s="313" t="s">
        <v>163</v>
      </c>
      <c r="C107" s="314">
        <v>0</v>
      </c>
      <c r="D107" s="314"/>
      <c r="E107" s="314">
        <v>0</v>
      </c>
      <c r="F107" s="314">
        <v>0</v>
      </c>
      <c r="G107" s="314">
        <v>0</v>
      </c>
      <c r="H107" s="315">
        <v>0</v>
      </c>
      <c r="I107" s="316"/>
      <c r="J107" s="316"/>
      <c r="K107" s="316"/>
      <c r="L107" s="316"/>
      <c r="M107" s="316"/>
      <c r="N107" s="316"/>
    </row>
    <row r="108" spans="1:14" ht="14.25">
      <c r="A108" s="445"/>
      <c r="B108" s="201" t="s">
        <v>141</v>
      </c>
      <c r="C108" s="202">
        <v>0</v>
      </c>
      <c r="D108" s="202"/>
      <c r="E108" s="202">
        <v>0</v>
      </c>
      <c r="F108" s="202">
        <v>0</v>
      </c>
      <c r="G108" s="202">
        <v>0</v>
      </c>
      <c r="H108" s="203">
        <v>0</v>
      </c>
      <c r="I108" s="316"/>
      <c r="J108" s="316"/>
      <c r="K108" s="316"/>
      <c r="L108" s="316"/>
      <c r="M108" s="316"/>
      <c r="N108" s="316"/>
    </row>
    <row r="109" spans="1:14" ht="14.25">
      <c r="A109" s="445"/>
      <c r="B109" s="204" t="s">
        <v>164</v>
      </c>
      <c r="C109" s="202">
        <v>0</v>
      </c>
      <c r="D109" s="202"/>
      <c r="E109" s="202">
        <v>0</v>
      </c>
      <c r="F109" s="202">
        <v>0</v>
      </c>
      <c r="G109" s="202">
        <v>0</v>
      </c>
      <c r="H109" s="203">
        <v>0</v>
      </c>
      <c r="I109" s="316"/>
      <c r="J109" s="316"/>
      <c r="K109" s="316"/>
      <c r="L109" s="316"/>
      <c r="M109" s="316"/>
      <c r="N109" s="316"/>
    </row>
    <row r="110" spans="1:14" ht="14.25">
      <c r="A110" s="445"/>
      <c r="B110" s="201" t="s">
        <v>145</v>
      </c>
      <c r="C110" s="202">
        <v>0</v>
      </c>
      <c r="D110" s="202"/>
      <c r="E110" s="202">
        <v>0</v>
      </c>
      <c r="F110" s="202">
        <v>0</v>
      </c>
      <c r="G110" s="202">
        <v>0</v>
      </c>
      <c r="H110" s="203">
        <v>0</v>
      </c>
      <c r="I110" s="316"/>
      <c r="J110" s="316"/>
      <c r="K110" s="316"/>
      <c r="L110" s="316"/>
      <c r="M110" s="316"/>
      <c r="N110" s="316"/>
    </row>
    <row r="111" spans="1:14" ht="14.25">
      <c r="A111" s="445"/>
      <c r="B111" s="201" t="s">
        <v>147</v>
      </c>
      <c r="C111" s="202">
        <v>-14588.84</v>
      </c>
      <c r="D111" s="202"/>
      <c r="E111" s="202">
        <v>0</v>
      </c>
      <c r="F111" s="202">
        <v>-38.099999999999994</v>
      </c>
      <c r="G111" s="202">
        <v>9636.31</v>
      </c>
      <c r="H111" s="203">
        <v>-4990.630000000001</v>
      </c>
      <c r="I111" s="316"/>
      <c r="J111" s="316"/>
      <c r="K111" s="316"/>
      <c r="L111" s="316"/>
      <c r="M111" s="316"/>
      <c r="N111" s="316"/>
    </row>
    <row r="112" spans="1:14" ht="14.25">
      <c r="A112" s="445"/>
      <c r="B112" s="201" t="s">
        <v>149</v>
      </c>
      <c r="C112" s="202">
        <v>0</v>
      </c>
      <c r="D112" s="202"/>
      <c r="E112" s="202">
        <v>0</v>
      </c>
      <c r="F112" s="202">
        <v>0</v>
      </c>
      <c r="G112" s="202">
        <v>0</v>
      </c>
      <c r="H112" s="203">
        <v>0</v>
      </c>
      <c r="I112" s="316"/>
      <c r="J112" s="316"/>
      <c r="K112" s="316"/>
      <c r="L112" s="316"/>
      <c r="M112" s="316"/>
      <c r="N112" s="316"/>
    </row>
    <row r="113" spans="1:14" ht="14.25">
      <c r="A113" s="445"/>
      <c r="B113" s="201" t="s">
        <v>151</v>
      </c>
      <c r="C113" s="202">
        <v>0</v>
      </c>
      <c r="D113" s="202"/>
      <c r="E113" s="202">
        <v>0</v>
      </c>
      <c r="F113" s="202">
        <v>0</v>
      </c>
      <c r="G113" s="202">
        <v>0</v>
      </c>
      <c r="H113" s="203">
        <v>0</v>
      </c>
      <c r="I113" s="316"/>
      <c r="J113" s="316"/>
      <c r="K113" s="316"/>
      <c r="L113" s="316"/>
      <c r="M113" s="316"/>
      <c r="N113" s="316"/>
    </row>
    <row r="114" spans="1:14" ht="14.25">
      <c r="A114" s="445"/>
      <c r="B114" s="201" t="s">
        <v>153</v>
      </c>
      <c r="C114" s="202">
        <v>-96183.5</v>
      </c>
      <c r="D114" s="202"/>
      <c r="E114" s="202">
        <v>-10177.8</v>
      </c>
      <c r="F114" s="202">
        <v>-387.27</v>
      </c>
      <c r="G114" s="202">
        <v>3948.01</v>
      </c>
      <c r="H114" s="203">
        <v>-102800.56000000001</v>
      </c>
      <c r="I114" s="316"/>
      <c r="J114" s="316"/>
      <c r="K114" s="316"/>
      <c r="L114" s="316"/>
      <c r="M114" s="316"/>
      <c r="N114" s="316"/>
    </row>
    <row r="115" spans="1:14" ht="14.25">
      <c r="A115" s="446"/>
      <c r="B115" s="205" t="s">
        <v>154</v>
      </c>
      <c r="C115" s="206">
        <v>0</v>
      </c>
      <c r="D115" s="206"/>
      <c r="E115" s="206">
        <v>0</v>
      </c>
      <c r="F115" s="206">
        <v>0</v>
      </c>
      <c r="G115" s="206">
        <v>0</v>
      </c>
      <c r="H115" s="207">
        <v>0</v>
      </c>
      <c r="I115" s="316"/>
      <c r="J115" s="316"/>
      <c r="K115" s="316"/>
      <c r="L115" s="316"/>
      <c r="M115" s="316"/>
      <c r="N115" s="316"/>
    </row>
    <row r="116" spans="1:14" ht="15">
      <c r="A116" s="208" t="s">
        <v>165</v>
      </c>
      <c r="B116" s="209"/>
      <c r="C116" s="210">
        <f aca="true" t="shared" si="7" ref="C116:H116">SUM(C106:C115)</f>
        <v>-110772.34</v>
      </c>
      <c r="D116" s="210">
        <f t="shared" si="7"/>
        <v>0</v>
      </c>
      <c r="E116" s="210">
        <f t="shared" si="7"/>
        <v>-10177.8</v>
      </c>
      <c r="F116" s="210">
        <f t="shared" si="7"/>
        <v>-425.37</v>
      </c>
      <c r="G116" s="210">
        <f t="shared" si="7"/>
        <v>13584.32</v>
      </c>
      <c r="H116" s="210">
        <f t="shared" si="7"/>
        <v>-107791.19000000002</v>
      </c>
      <c r="I116" s="316"/>
      <c r="J116" s="316"/>
      <c r="K116" s="316"/>
      <c r="L116" s="316"/>
      <c r="M116" s="316"/>
      <c r="N116" s="316"/>
    </row>
    <row r="117" spans="1:14" ht="14.25">
      <c r="A117" s="444" t="s">
        <v>319</v>
      </c>
      <c r="B117" s="198" t="s">
        <v>162</v>
      </c>
      <c r="C117" s="199">
        <v>-8642.759999999998</v>
      </c>
      <c r="D117" s="199"/>
      <c r="E117" s="199">
        <v>0</v>
      </c>
      <c r="F117" s="199">
        <v>-33.71</v>
      </c>
      <c r="G117" s="199">
        <v>0</v>
      </c>
      <c r="H117" s="200">
        <v>-8676.469999999998</v>
      </c>
      <c r="I117" s="316"/>
      <c r="J117" s="316"/>
      <c r="K117" s="316"/>
      <c r="L117" s="316"/>
      <c r="M117" s="316"/>
      <c r="N117" s="316"/>
    </row>
    <row r="118" spans="1:14" ht="14.25">
      <c r="A118" s="445"/>
      <c r="B118" s="313" t="s">
        <v>163</v>
      </c>
      <c r="C118" s="314">
        <v>0</v>
      </c>
      <c r="D118" s="314"/>
      <c r="E118" s="314">
        <v>0</v>
      </c>
      <c r="F118" s="314">
        <v>0</v>
      </c>
      <c r="G118" s="314">
        <v>0</v>
      </c>
      <c r="H118" s="315">
        <v>0</v>
      </c>
      <c r="I118" s="316"/>
      <c r="J118" s="316"/>
      <c r="K118" s="316"/>
      <c r="L118" s="316"/>
      <c r="M118" s="316"/>
      <c r="N118" s="316"/>
    </row>
    <row r="119" spans="1:14" ht="14.25">
      <c r="A119" s="445"/>
      <c r="B119" s="201" t="s">
        <v>141</v>
      </c>
      <c r="C119" s="202">
        <v>0</v>
      </c>
      <c r="D119" s="202"/>
      <c r="E119" s="202">
        <v>0</v>
      </c>
      <c r="F119" s="202">
        <v>0</v>
      </c>
      <c r="G119" s="202">
        <v>0</v>
      </c>
      <c r="H119" s="203">
        <v>0</v>
      </c>
      <c r="I119" s="316"/>
      <c r="J119" s="316"/>
      <c r="K119" s="316"/>
      <c r="L119" s="316"/>
      <c r="M119" s="316"/>
      <c r="N119" s="316"/>
    </row>
    <row r="120" spans="1:14" ht="14.25">
      <c r="A120" s="445"/>
      <c r="B120" s="204" t="s">
        <v>164</v>
      </c>
      <c r="C120" s="202">
        <v>-209613.37</v>
      </c>
      <c r="D120" s="202"/>
      <c r="E120" s="202">
        <v>0</v>
      </c>
      <c r="F120" s="202">
        <v>-627.28</v>
      </c>
      <c r="G120" s="202">
        <v>97538.52</v>
      </c>
      <c r="H120" s="203">
        <v>-112702.12999999999</v>
      </c>
      <c r="I120" s="316"/>
      <c r="J120" s="316"/>
      <c r="K120" s="316"/>
      <c r="L120" s="316"/>
      <c r="M120" s="316"/>
      <c r="N120" s="316"/>
    </row>
    <row r="121" spans="1:14" ht="14.25">
      <c r="A121" s="445"/>
      <c r="B121" s="201" t="s">
        <v>145</v>
      </c>
      <c r="C121" s="202">
        <v>0</v>
      </c>
      <c r="D121" s="202"/>
      <c r="E121" s="202">
        <v>0</v>
      </c>
      <c r="F121" s="202">
        <v>0</v>
      </c>
      <c r="G121" s="202">
        <v>0</v>
      </c>
      <c r="H121" s="203">
        <v>0</v>
      </c>
      <c r="I121" s="316"/>
      <c r="J121" s="316"/>
      <c r="K121" s="316"/>
      <c r="L121" s="316"/>
      <c r="M121" s="316"/>
      <c r="N121" s="316"/>
    </row>
    <row r="122" spans="1:14" ht="14.25">
      <c r="A122" s="445"/>
      <c r="B122" s="201" t="s">
        <v>147</v>
      </c>
      <c r="C122" s="202">
        <v>-12712.419999999998</v>
      </c>
      <c r="D122" s="202"/>
      <c r="E122" s="202">
        <v>0</v>
      </c>
      <c r="F122" s="202">
        <v>-49.480000000000004</v>
      </c>
      <c r="G122" s="202">
        <v>52.809999999999995</v>
      </c>
      <c r="H122" s="203">
        <v>-12709.089999999998</v>
      </c>
      <c r="I122" s="316"/>
      <c r="J122" s="316"/>
      <c r="K122" s="316"/>
      <c r="L122" s="316"/>
      <c r="M122" s="316"/>
      <c r="N122" s="316"/>
    </row>
    <row r="123" spans="1:14" ht="14.25">
      <c r="A123" s="445"/>
      <c r="B123" s="201" t="s">
        <v>149</v>
      </c>
      <c r="C123" s="202">
        <v>0</v>
      </c>
      <c r="D123" s="202"/>
      <c r="E123" s="202">
        <v>0</v>
      </c>
      <c r="F123" s="202">
        <v>0</v>
      </c>
      <c r="G123" s="202">
        <v>0</v>
      </c>
      <c r="H123" s="203">
        <v>0</v>
      </c>
      <c r="I123" s="316"/>
      <c r="J123" s="316"/>
      <c r="K123" s="316"/>
      <c r="L123" s="316"/>
      <c r="M123" s="316"/>
      <c r="N123" s="316"/>
    </row>
    <row r="124" spans="1:14" ht="14.25">
      <c r="A124" s="445"/>
      <c r="B124" s="201" t="s">
        <v>151</v>
      </c>
      <c r="C124" s="202">
        <v>-405.96000000000004</v>
      </c>
      <c r="D124" s="202"/>
      <c r="E124" s="202">
        <v>0</v>
      </c>
      <c r="F124" s="202">
        <v>-0.79</v>
      </c>
      <c r="G124" s="202">
        <v>405.96000000000004</v>
      </c>
      <c r="H124" s="203">
        <v>-0.7900000000000205</v>
      </c>
      <c r="I124" s="316"/>
      <c r="J124" s="316"/>
      <c r="K124" s="316"/>
      <c r="L124" s="316"/>
      <c r="M124" s="316"/>
      <c r="N124" s="316"/>
    </row>
    <row r="125" spans="1:14" ht="14.25">
      <c r="A125" s="445"/>
      <c r="B125" s="201" t="s">
        <v>153</v>
      </c>
      <c r="C125" s="202">
        <v>-432211.7499999999</v>
      </c>
      <c r="D125" s="202"/>
      <c r="E125" s="202">
        <v>-30000</v>
      </c>
      <c r="F125" s="202">
        <v>-1744.1299999999999</v>
      </c>
      <c r="G125" s="202">
        <v>0</v>
      </c>
      <c r="H125" s="203">
        <v>-463955.8799999999</v>
      </c>
      <c r="I125" s="316"/>
      <c r="J125" s="316"/>
      <c r="K125" s="316"/>
      <c r="L125" s="316"/>
      <c r="M125" s="316"/>
      <c r="N125" s="316"/>
    </row>
    <row r="126" spans="1:14" ht="14.25">
      <c r="A126" s="446"/>
      <c r="B126" s="205" t="s">
        <v>154</v>
      </c>
      <c r="C126" s="206">
        <v>-7144.48</v>
      </c>
      <c r="D126" s="206"/>
      <c r="E126" s="206">
        <v>0</v>
      </c>
      <c r="F126" s="206">
        <v>-27.87</v>
      </c>
      <c r="G126" s="206">
        <v>0</v>
      </c>
      <c r="H126" s="207">
        <v>-7172.349999999999</v>
      </c>
      <c r="I126" s="316"/>
      <c r="J126" s="316"/>
      <c r="K126" s="316"/>
      <c r="L126" s="316"/>
      <c r="M126" s="316"/>
      <c r="N126" s="316"/>
    </row>
    <row r="127" spans="1:14" ht="15">
      <c r="A127" s="208" t="s">
        <v>165</v>
      </c>
      <c r="B127" s="209"/>
      <c r="C127" s="210">
        <f aca="true" t="shared" si="8" ref="C127:H127">SUM(C117:C126)</f>
        <v>-670730.7399999999</v>
      </c>
      <c r="D127" s="210">
        <f t="shared" si="8"/>
        <v>0</v>
      </c>
      <c r="E127" s="210">
        <f t="shared" si="8"/>
        <v>-30000</v>
      </c>
      <c r="F127" s="210">
        <f t="shared" si="8"/>
        <v>-2483.2599999999998</v>
      </c>
      <c r="G127" s="210">
        <f t="shared" si="8"/>
        <v>97997.29000000001</v>
      </c>
      <c r="H127" s="210">
        <f t="shared" si="8"/>
        <v>-605216.7099999998</v>
      </c>
      <c r="I127" s="316"/>
      <c r="J127" s="316"/>
      <c r="K127" s="316"/>
      <c r="L127" s="316"/>
      <c r="M127" s="316"/>
      <c r="N127" s="316"/>
    </row>
    <row r="128" spans="1:14" ht="14.25">
      <c r="A128" s="444" t="s">
        <v>320</v>
      </c>
      <c r="B128" s="198" t="s">
        <v>162</v>
      </c>
      <c r="C128" s="199">
        <v>-305.57</v>
      </c>
      <c r="D128" s="199"/>
      <c r="E128" s="199">
        <v>0</v>
      </c>
      <c r="F128" s="199">
        <v>-1.19</v>
      </c>
      <c r="G128" s="199">
        <v>0</v>
      </c>
      <c r="H128" s="200">
        <v>-306.76</v>
      </c>
      <c r="I128" s="316"/>
      <c r="J128" s="316"/>
      <c r="K128" s="316"/>
      <c r="L128" s="316"/>
      <c r="M128" s="316"/>
      <c r="N128" s="316"/>
    </row>
    <row r="129" spans="1:14" ht="14.25">
      <c r="A129" s="445"/>
      <c r="B129" s="313" t="s">
        <v>163</v>
      </c>
      <c r="C129" s="314">
        <v>0</v>
      </c>
      <c r="D129" s="314"/>
      <c r="E129" s="314">
        <v>0</v>
      </c>
      <c r="F129" s="314">
        <v>0</v>
      </c>
      <c r="G129" s="314">
        <v>0</v>
      </c>
      <c r="H129" s="315">
        <v>0</v>
      </c>
      <c r="I129" s="316"/>
      <c r="J129" s="316"/>
      <c r="K129" s="316"/>
      <c r="L129" s="316"/>
      <c r="M129" s="316"/>
      <c r="N129" s="316"/>
    </row>
    <row r="130" spans="1:14" ht="14.25">
      <c r="A130" s="445"/>
      <c r="B130" s="313" t="s">
        <v>141</v>
      </c>
      <c r="C130" s="314">
        <v>0</v>
      </c>
      <c r="D130" s="314"/>
      <c r="E130" s="314">
        <v>0</v>
      </c>
      <c r="F130" s="314">
        <v>0</v>
      </c>
      <c r="G130" s="314">
        <v>0</v>
      </c>
      <c r="H130" s="315">
        <v>0</v>
      </c>
      <c r="I130" s="316"/>
      <c r="J130" s="316"/>
      <c r="K130" s="316"/>
      <c r="L130" s="316"/>
      <c r="M130" s="316"/>
      <c r="N130" s="316"/>
    </row>
    <row r="131" spans="1:14" ht="14.25">
      <c r="A131" s="445"/>
      <c r="B131" s="204" t="s">
        <v>164</v>
      </c>
      <c r="C131" s="202">
        <v>0</v>
      </c>
      <c r="D131" s="202"/>
      <c r="E131" s="202">
        <v>0</v>
      </c>
      <c r="F131" s="202">
        <v>0</v>
      </c>
      <c r="G131" s="202">
        <v>0</v>
      </c>
      <c r="H131" s="203">
        <v>0</v>
      </c>
      <c r="I131" s="316"/>
      <c r="J131" s="316"/>
      <c r="K131" s="316"/>
      <c r="L131" s="316"/>
      <c r="M131" s="316"/>
      <c r="N131" s="316"/>
    </row>
    <row r="132" spans="1:14" ht="14.25">
      <c r="A132" s="445"/>
      <c r="B132" s="201" t="s">
        <v>145</v>
      </c>
      <c r="C132" s="202">
        <v>0</v>
      </c>
      <c r="D132" s="202"/>
      <c r="E132" s="202">
        <v>0</v>
      </c>
      <c r="F132" s="202">
        <v>0</v>
      </c>
      <c r="G132" s="202">
        <v>0</v>
      </c>
      <c r="H132" s="203">
        <v>0</v>
      </c>
      <c r="I132" s="316"/>
      <c r="J132" s="316"/>
      <c r="K132" s="316"/>
      <c r="L132" s="316"/>
      <c r="M132" s="316"/>
      <c r="N132" s="316"/>
    </row>
    <row r="133" spans="1:14" ht="14.25">
      <c r="A133" s="445"/>
      <c r="B133" s="201" t="s">
        <v>147</v>
      </c>
      <c r="C133" s="202">
        <v>-1702.39</v>
      </c>
      <c r="D133" s="202"/>
      <c r="E133" s="202">
        <v>-19264.63</v>
      </c>
      <c r="F133" s="202">
        <v>-3.32</v>
      </c>
      <c r="G133" s="202">
        <v>20967.02</v>
      </c>
      <c r="H133" s="203">
        <v>-3.319999999999709</v>
      </c>
      <c r="I133" s="316"/>
      <c r="J133" s="316"/>
      <c r="K133" s="316"/>
      <c r="L133" s="316"/>
      <c r="M133" s="316"/>
      <c r="N133" s="316"/>
    </row>
    <row r="134" spans="1:14" ht="14.25">
      <c r="A134" s="445"/>
      <c r="B134" s="201" t="s">
        <v>149</v>
      </c>
      <c r="C134" s="202">
        <v>0</v>
      </c>
      <c r="D134" s="202"/>
      <c r="E134" s="202">
        <v>0</v>
      </c>
      <c r="F134" s="202">
        <v>0</v>
      </c>
      <c r="G134" s="202">
        <v>0</v>
      </c>
      <c r="H134" s="203">
        <v>0</v>
      </c>
      <c r="I134" s="316"/>
      <c r="J134" s="316"/>
      <c r="K134" s="316"/>
      <c r="L134" s="316"/>
      <c r="M134" s="316"/>
      <c r="N134" s="316"/>
    </row>
    <row r="135" spans="1:14" ht="14.25">
      <c r="A135" s="445"/>
      <c r="B135" s="201" t="s">
        <v>151</v>
      </c>
      <c r="C135" s="202">
        <v>-101.14</v>
      </c>
      <c r="D135" s="202"/>
      <c r="E135" s="202">
        <v>0</v>
      </c>
      <c r="F135" s="202">
        <v>-0.19999999999999998</v>
      </c>
      <c r="G135" s="202">
        <v>101.14</v>
      </c>
      <c r="H135" s="203">
        <v>-0.20000000000000284</v>
      </c>
      <c r="I135" s="316"/>
      <c r="J135" s="316"/>
      <c r="K135" s="316"/>
      <c r="L135" s="316"/>
      <c r="M135" s="316"/>
      <c r="N135" s="316"/>
    </row>
    <row r="136" spans="1:14" ht="14.25">
      <c r="A136" s="445"/>
      <c r="B136" s="201" t="s">
        <v>153</v>
      </c>
      <c r="C136" s="202">
        <v>-63354.579999999994</v>
      </c>
      <c r="D136" s="202"/>
      <c r="E136" s="202">
        <v>-71078.12</v>
      </c>
      <c r="F136" s="202">
        <v>-403.29</v>
      </c>
      <c r="G136" s="202">
        <v>0</v>
      </c>
      <c r="H136" s="203">
        <v>-134835.99</v>
      </c>
      <c r="I136" s="316"/>
      <c r="J136" s="316"/>
      <c r="K136" s="316"/>
      <c r="L136" s="316"/>
      <c r="M136" s="316"/>
      <c r="N136" s="316"/>
    </row>
    <row r="137" spans="1:14" ht="14.25">
      <c r="A137" s="446"/>
      <c r="B137" s="205" t="s">
        <v>154</v>
      </c>
      <c r="C137" s="206">
        <v>-1055.12</v>
      </c>
      <c r="D137" s="206"/>
      <c r="E137" s="206">
        <v>0</v>
      </c>
      <c r="F137" s="206">
        <v>-4.109999999999999</v>
      </c>
      <c r="G137" s="206">
        <v>0</v>
      </c>
      <c r="H137" s="207">
        <v>-1059.2299999999998</v>
      </c>
      <c r="I137" s="316"/>
      <c r="J137" s="316"/>
      <c r="K137" s="316"/>
      <c r="L137" s="316"/>
      <c r="M137" s="316"/>
      <c r="N137" s="316"/>
    </row>
    <row r="138" spans="1:14" ht="15">
      <c r="A138" s="208" t="s">
        <v>165</v>
      </c>
      <c r="B138" s="209"/>
      <c r="C138" s="210">
        <f aca="true" t="shared" si="9" ref="C138:H138">SUM(C128:C137)</f>
        <v>-66518.79999999999</v>
      </c>
      <c r="D138" s="210">
        <f t="shared" si="9"/>
        <v>0</v>
      </c>
      <c r="E138" s="210">
        <f t="shared" si="9"/>
        <v>-90342.75</v>
      </c>
      <c r="F138" s="210">
        <f t="shared" si="9"/>
        <v>-412.11</v>
      </c>
      <c r="G138" s="210">
        <f t="shared" si="9"/>
        <v>21068.16</v>
      </c>
      <c r="H138" s="210">
        <f t="shared" si="9"/>
        <v>-136205.5</v>
      </c>
      <c r="I138" s="316"/>
      <c r="J138" s="316"/>
      <c r="K138" s="316"/>
      <c r="L138" s="316"/>
      <c r="M138" s="316"/>
      <c r="N138" s="316"/>
    </row>
    <row r="139" spans="1:14" ht="14.25">
      <c r="A139" s="444" t="s">
        <v>321</v>
      </c>
      <c r="B139" s="198" t="s">
        <v>162</v>
      </c>
      <c r="C139" s="199">
        <v>0</v>
      </c>
      <c r="D139" s="199"/>
      <c r="E139" s="199">
        <v>0</v>
      </c>
      <c r="F139" s="199">
        <v>0</v>
      </c>
      <c r="G139" s="199">
        <v>0</v>
      </c>
      <c r="H139" s="200">
        <v>0</v>
      </c>
      <c r="I139" s="316"/>
      <c r="J139" s="316"/>
      <c r="K139" s="316"/>
      <c r="L139" s="316"/>
      <c r="M139" s="316"/>
      <c r="N139" s="316"/>
    </row>
    <row r="140" spans="1:14" ht="14.25">
      <c r="A140" s="445"/>
      <c r="B140" s="313" t="s">
        <v>163</v>
      </c>
      <c r="C140" s="314">
        <v>0</v>
      </c>
      <c r="D140" s="314"/>
      <c r="E140" s="314">
        <v>0</v>
      </c>
      <c r="F140" s="314">
        <v>0</v>
      </c>
      <c r="G140" s="314">
        <v>0</v>
      </c>
      <c r="H140" s="315">
        <v>0</v>
      </c>
      <c r="I140" s="316"/>
      <c r="J140" s="316"/>
      <c r="K140" s="316"/>
      <c r="L140" s="316"/>
      <c r="M140" s="316"/>
      <c r="N140" s="316"/>
    </row>
    <row r="141" spans="1:14" ht="14.25">
      <c r="A141" s="445"/>
      <c r="B141" s="201" t="s">
        <v>141</v>
      </c>
      <c r="C141" s="202">
        <v>0</v>
      </c>
      <c r="D141" s="202"/>
      <c r="E141" s="202">
        <v>0</v>
      </c>
      <c r="F141" s="202">
        <v>0</v>
      </c>
      <c r="G141" s="202">
        <v>0</v>
      </c>
      <c r="H141" s="203">
        <v>0</v>
      </c>
      <c r="I141" s="316"/>
      <c r="J141" s="316"/>
      <c r="K141" s="316"/>
      <c r="L141" s="316"/>
      <c r="M141" s="316"/>
      <c r="N141" s="316"/>
    </row>
    <row r="142" spans="1:14" ht="14.25">
      <c r="A142" s="445"/>
      <c r="B142" s="204" t="s">
        <v>164</v>
      </c>
      <c r="C142" s="202">
        <v>-24308.850000000002</v>
      </c>
      <c r="D142" s="202"/>
      <c r="E142" s="202">
        <v>0</v>
      </c>
      <c r="F142" s="202">
        <v>-94.81</v>
      </c>
      <c r="G142" s="202">
        <v>0</v>
      </c>
      <c r="H142" s="203">
        <v>-24403.660000000003</v>
      </c>
      <c r="I142" s="316"/>
      <c r="J142" s="316"/>
      <c r="K142" s="316"/>
      <c r="L142" s="316"/>
      <c r="M142" s="316"/>
      <c r="N142" s="316"/>
    </row>
    <row r="143" spans="1:14" ht="14.25">
      <c r="A143" s="445"/>
      <c r="B143" s="201" t="s">
        <v>145</v>
      </c>
      <c r="C143" s="202">
        <v>-70.21</v>
      </c>
      <c r="D143" s="202"/>
      <c r="E143" s="202">
        <v>0</v>
      </c>
      <c r="F143" s="202">
        <v>-0.27</v>
      </c>
      <c r="G143" s="202">
        <v>0</v>
      </c>
      <c r="H143" s="203">
        <v>-70.47999999999999</v>
      </c>
      <c r="I143" s="316"/>
      <c r="J143" s="316"/>
      <c r="K143" s="316"/>
      <c r="L143" s="316"/>
      <c r="M143" s="316"/>
      <c r="N143" s="316"/>
    </row>
    <row r="144" spans="1:14" ht="14.25">
      <c r="A144" s="445"/>
      <c r="B144" s="201" t="s">
        <v>147</v>
      </c>
      <c r="C144" s="202">
        <v>-4649.6</v>
      </c>
      <c r="D144" s="202"/>
      <c r="E144" s="202">
        <v>0</v>
      </c>
      <c r="F144" s="202">
        <v>-9.06</v>
      </c>
      <c r="G144" s="202">
        <v>4649.6</v>
      </c>
      <c r="H144" s="203">
        <v>-9.0600000000004</v>
      </c>
      <c r="I144" s="316"/>
      <c r="J144" s="316"/>
      <c r="K144" s="316"/>
      <c r="L144" s="316"/>
      <c r="M144" s="316"/>
      <c r="N144" s="316"/>
    </row>
    <row r="145" spans="1:14" ht="14.25">
      <c r="A145" s="445"/>
      <c r="B145" s="201" t="s">
        <v>149</v>
      </c>
      <c r="C145" s="202">
        <v>0</v>
      </c>
      <c r="D145" s="202"/>
      <c r="E145" s="202">
        <v>0</v>
      </c>
      <c r="F145" s="202">
        <v>0</v>
      </c>
      <c r="G145" s="202">
        <v>0</v>
      </c>
      <c r="H145" s="203">
        <v>0</v>
      </c>
      <c r="I145" s="316"/>
      <c r="J145" s="316"/>
      <c r="K145" s="316"/>
      <c r="L145" s="316"/>
      <c r="M145" s="316"/>
      <c r="N145" s="316"/>
    </row>
    <row r="146" spans="1:14" ht="14.25">
      <c r="A146" s="445"/>
      <c r="B146" s="201" t="s">
        <v>151</v>
      </c>
      <c r="C146" s="202">
        <v>0</v>
      </c>
      <c r="D146" s="202"/>
      <c r="E146" s="202">
        <v>0</v>
      </c>
      <c r="F146" s="202">
        <v>0</v>
      </c>
      <c r="G146" s="202">
        <v>0</v>
      </c>
      <c r="H146" s="203">
        <v>0</v>
      </c>
      <c r="I146" s="316"/>
      <c r="J146" s="316"/>
      <c r="K146" s="316"/>
      <c r="L146" s="316"/>
      <c r="M146" s="316"/>
      <c r="N146" s="316"/>
    </row>
    <row r="147" spans="1:14" ht="14.25">
      <c r="A147" s="445"/>
      <c r="B147" s="201" t="s">
        <v>153</v>
      </c>
      <c r="C147" s="202">
        <v>-106922.05</v>
      </c>
      <c r="D147" s="202"/>
      <c r="E147" s="202">
        <v>0</v>
      </c>
      <c r="F147" s="202">
        <v>-311.39</v>
      </c>
      <c r="G147" s="202">
        <v>54155.08</v>
      </c>
      <c r="H147" s="203">
        <v>-53078.36</v>
      </c>
      <c r="I147" s="316"/>
      <c r="J147" s="316"/>
      <c r="K147" s="316"/>
      <c r="L147" s="316"/>
      <c r="M147" s="316"/>
      <c r="N147" s="316"/>
    </row>
    <row r="148" spans="1:14" ht="14.25">
      <c r="A148" s="446"/>
      <c r="B148" s="205" t="s">
        <v>154</v>
      </c>
      <c r="C148" s="206">
        <v>0</v>
      </c>
      <c r="D148" s="206"/>
      <c r="E148" s="206">
        <v>0</v>
      </c>
      <c r="F148" s="206">
        <v>0</v>
      </c>
      <c r="G148" s="206">
        <v>0</v>
      </c>
      <c r="H148" s="207">
        <v>0</v>
      </c>
      <c r="I148" s="316"/>
      <c r="J148" s="316"/>
      <c r="K148" s="316"/>
      <c r="L148" s="316"/>
      <c r="M148" s="316"/>
      <c r="N148" s="316"/>
    </row>
    <row r="149" spans="1:14" ht="15">
      <c r="A149" s="208" t="s">
        <v>165</v>
      </c>
      <c r="B149" s="209"/>
      <c r="C149" s="210">
        <f aca="true" t="shared" si="10" ref="C149:H149">SUM(C139:C148)</f>
        <v>-135950.71000000002</v>
      </c>
      <c r="D149" s="210">
        <f t="shared" si="10"/>
        <v>0</v>
      </c>
      <c r="E149" s="210">
        <f t="shared" si="10"/>
        <v>0</v>
      </c>
      <c r="F149" s="210">
        <f t="shared" si="10"/>
        <v>-415.53</v>
      </c>
      <c r="G149" s="210">
        <f t="shared" si="10"/>
        <v>58804.68</v>
      </c>
      <c r="H149" s="210">
        <f t="shared" si="10"/>
        <v>-77561.56</v>
      </c>
      <c r="I149" s="316"/>
      <c r="J149" s="316"/>
      <c r="K149" s="316"/>
      <c r="L149" s="316"/>
      <c r="M149" s="316"/>
      <c r="N149" s="316"/>
    </row>
    <row r="150" spans="1:14" ht="14.25">
      <c r="A150" s="444" t="s">
        <v>322</v>
      </c>
      <c r="B150" s="198" t="s">
        <v>162</v>
      </c>
      <c r="C150" s="199">
        <v>0</v>
      </c>
      <c r="D150" s="199"/>
      <c r="E150" s="199">
        <v>0</v>
      </c>
      <c r="F150" s="199">
        <v>0</v>
      </c>
      <c r="G150" s="199">
        <v>0</v>
      </c>
      <c r="H150" s="200">
        <v>0</v>
      </c>
      <c r="I150" s="316"/>
      <c r="J150" s="316"/>
      <c r="K150" s="316"/>
      <c r="L150" s="316"/>
      <c r="M150" s="316"/>
      <c r="N150" s="316"/>
    </row>
    <row r="151" spans="1:14" ht="14.25">
      <c r="A151" s="445"/>
      <c r="B151" s="313" t="s">
        <v>163</v>
      </c>
      <c r="C151" s="314">
        <v>0</v>
      </c>
      <c r="D151" s="314"/>
      <c r="E151" s="314">
        <v>0</v>
      </c>
      <c r="F151" s="314">
        <v>0</v>
      </c>
      <c r="G151" s="314">
        <v>0</v>
      </c>
      <c r="H151" s="315">
        <v>0</v>
      </c>
      <c r="I151" s="316"/>
      <c r="J151" s="316"/>
      <c r="K151" s="316"/>
      <c r="L151" s="316"/>
      <c r="M151" s="316"/>
      <c r="N151" s="316"/>
    </row>
    <row r="152" spans="1:14" ht="14.25">
      <c r="A152" s="445"/>
      <c r="B152" s="201" t="s">
        <v>141</v>
      </c>
      <c r="C152" s="202">
        <v>0</v>
      </c>
      <c r="D152" s="202"/>
      <c r="E152" s="202">
        <v>0</v>
      </c>
      <c r="F152" s="202">
        <v>0</v>
      </c>
      <c r="G152" s="202">
        <v>0</v>
      </c>
      <c r="H152" s="203">
        <v>0</v>
      </c>
      <c r="I152" s="316"/>
      <c r="J152" s="316"/>
      <c r="K152" s="316"/>
      <c r="L152" s="316"/>
      <c r="M152" s="316"/>
      <c r="N152" s="316"/>
    </row>
    <row r="153" spans="1:14" ht="14.25">
      <c r="A153" s="445"/>
      <c r="B153" s="204" t="s">
        <v>164</v>
      </c>
      <c r="C153" s="202">
        <v>0</v>
      </c>
      <c r="D153" s="202"/>
      <c r="E153" s="202">
        <v>0</v>
      </c>
      <c r="F153" s="202">
        <v>0</v>
      </c>
      <c r="G153" s="202">
        <v>0</v>
      </c>
      <c r="H153" s="203">
        <v>0</v>
      </c>
      <c r="I153" s="316"/>
      <c r="J153" s="316"/>
      <c r="K153" s="316"/>
      <c r="L153" s="316"/>
      <c r="M153" s="316"/>
      <c r="N153" s="316"/>
    </row>
    <row r="154" spans="1:14" ht="14.25">
      <c r="A154" s="445"/>
      <c r="B154" s="201" t="s">
        <v>145</v>
      </c>
      <c r="C154" s="202">
        <v>0</v>
      </c>
      <c r="D154" s="202"/>
      <c r="E154" s="202">
        <v>0</v>
      </c>
      <c r="F154" s="202">
        <v>0</v>
      </c>
      <c r="G154" s="202">
        <v>0</v>
      </c>
      <c r="H154" s="203">
        <v>0</v>
      </c>
      <c r="I154" s="316"/>
      <c r="J154" s="316"/>
      <c r="K154" s="316"/>
      <c r="L154" s="316"/>
      <c r="M154" s="316"/>
      <c r="N154" s="316"/>
    </row>
    <row r="155" spans="1:14" ht="14.25">
      <c r="A155" s="445"/>
      <c r="B155" s="201" t="s">
        <v>147</v>
      </c>
      <c r="C155" s="202">
        <v>-400.48</v>
      </c>
      <c r="D155" s="202"/>
      <c r="E155" s="202">
        <v>0</v>
      </c>
      <c r="F155" s="202">
        <v>-0.77</v>
      </c>
      <c r="G155" s="202">
        <v>400.48</v>
      </c>
      <c r="H155" s="203">
        <v>-0.7699999999999818</v>
      </c>
      <c r="I155" s="316"/>
      <c r="J155" s="316"/>
      <c r="K155" s="316"/>
      <c r="L155" s="316"/>
      <c r="M155" s="316"/>
      <c r="N155" s="316"/>
    </row>
    <row r="156" spans="1:14" ht="14.25">
      <c r="A156" s="445"/>
      <c r="B156" s="201" t="s">
        <v>149</v>
      </c>
      <c r="C156" s="202">
        <v>0</v>
      </c>
      <c r="D156" s="202"/>
      <c r="E156" s="202">
        <v>0</v>
      </c>
      <c r="F156" s="202">
        <v>0</v>
      </c>
      <c r="G156" s="202">
        <v>0</v>
      </c>
      <c r="H156" s="203">
        <v>0</v>
      </c>
      <c r="I156" s="316"/>
      <c r="J156" s="316"/>
      <c r="K156" s="316"/>
      <c r="L156" s="316"/>
      <c r="M156" s="316"/>
      <c r="N156" s="316"/>
    </row>
    <row r="157" spans="1:14" ht="14.25">
      <c r="A157" s="445"/>
      <c r="B157" s="201" t="s">
        <v>151</v>
      </c>
      <c r="C157" s="202">
        <v>0</v>
      </c>
      <c r="D157" s="202"/>
      <c r="E157" s="202">
        <v>0</v>
      </c>
      <c r="F157" s="202">
        <v>0</v>
      </c>
      <c r="G157" s="202">
        <v>0</v>
      </c>
      <c r="H157" s="203">
        <v>0</v>
      </c>
      <c r="I157" s="316"/>
      <c r="J157" s="316"/>
      <c r="K157" s="316"/>
      <c r="L157" s="316"/>
      <c r="M157" s="316"/>
      <c r="N157" s="316"/>
    </row>
    <row r="158" spans="1:14" ht="14.25">
      <c r="A158" s="445"/>
      <c r="B158" s="201" t="s">
        <v>153</v>
      </c>
      <c r="C158" s="202">
        <v>-1188542.9400000002</v>
      </c>
      <c r="D158" s="202"/>
      <c r="E158" s="202">
        <v>0</v>
      </c>
      <c r="F158" s="202">
        <v>-4497.399999999999</v>
      </c>
      <c r="G158" s="202">
        <v>70735.76</v>
      </c>
      <c r="H158" s="203">
        <v>-1122304.58</v>
      </c>
      <c r="I158" s="316"/>
      <c r="J158" s="316"/>
      <c r="K158" s="316"/>
      <c r="L158" s="316"/>
      <c r="M158" s="316"/>
      <c r="N158" s="316"/>
    </row>
    <row r="159" spans="1:14" ht="14.25">
      <c r="A159" s="446"/>
      <c r="B159" s="205" t="s">
        <v>154</v>
      </c>
      <c r="C159" s="206">
        <v>0</v>
      </c>
      <c r="D159" s="206"/>
      <c r="E159" s="206">
        <v>0</v>
      </c>
      <c r="F159" s="206">
        <v>0</v>
      </c>
      <c r="G159" s="206">
        <v>0</v>
      </c>
      <c r="H159" s="207">
        <v>0</v>
      </c>
      <c r="I159" s="316"/>
      <c r="J159" s="316"/>
      <c r="K159" s="316"/>
      <c r="L159" s="316"/>
      <c r="M159" s="316"/>
      <c r="N159" s="316"/>
    </row>
    <row r="160" spans="1:14" ht="15">
      <c r="A160" s="208" t="s">
        <v>165</v>
      </c>
      <c r="B160" s="209"/>
      <c r="C160" s="210">
        <f aca="true" t="shared" si="11" ref="C160:H160">SUM(C150:C159)</f>
        <v>-1188943.4200000002</v>
      </c>
      <c r="D160" s="210">
        <f t="shared" si="11"/>
        <v>0</v>
      </c>
      <c r="E160" s="210">
        <f t="shared" si="11"/>
        <v>0</v>
      </c>
      <c r="F160" s="210">
        <f t="shared" si="11"/>
        <v>-4498.169999999999</v>
      </c>
      <c r="G160" s="210">
        <f t="shared" si="11"/>
        <v>71136.23999999999</v>
      </c>
      <c r="H160" s="210">
        <f t="shared" si="11"/>
        <v>-1122305.35</v>
      </c>
      <c r="I160" s="316"/>
      <c r="J160" s="316"/>
      <c r="K160" s="316"/>
      <c r="L160" s="316"/>
      <c r="M160" s="316"/>
      <c r="N160" s="316"/>
    </row>
    <row r="161" spans="1:14" ht="14.25">
      <c r="A161" s="444" t="s">
        <v>323</v>
      </c>
      <c r="B161" s="198" t="s">
        <v>162</v>
      </c>
      <c r="C161" s="199">
        <v>-7821.67</v>
      </c>
      <c r="D161" s="199"/>
      <c r="E161" s="199">
        <v>0</v>
      </c>
      <c r="F161" s="199">
        <v>-30.5</v>
      </c>
      <c r="G161" s="199">
        <v>0</v>
      </c>
      <c r="H161" s="200">
        <v>-7852.17</v>
      </c>
      <c r="I161" s="316"/>
      <c r="J161" s="316"/>
      <c r="K161" s="316"/>
      <c r="L161" s="316"/>
      <c r="M161" s="316"/>
      <c r="N161" s="316"/>
    </row>
    <row r="162" spans="1:14" ht="14.25">
      <c r="A162" s="445"/>
      <c r="B162" s="313" t="s">
        <v>163</v>
      </c>
      <c r="C162" s="314">
        <v>0</v>
      </c>
      <c r="D162" s="314"/>
      <c r="E162" s="314">
        <v>0</v>
      </c>
      <c r="F162" s="314">
        <v>0</v>
      </c>
      <c r="G162" s="314">
        <v>0</v>
      </c>
      <c r="H162" s="315">
        <v>0</v>
      </c>
      <c r="I162" s="316"/>
      <c r="J162" s="316"/>
      <c r="K162" s="316"/>
      <c r="L162" s="316"/>
      <c r="M162" s="316"/>
      <c r="N162" s="316"/>
    </row>
    <row r="163" spans="1:14" ht="14.25">
      <c r="A163" s="445"/>
      <c r="B163" s="201" t="s">
        <v>141</v>
      </c>
      <c r="C163" s="202">
        <v>0</v>
      </c>
      <c r="D163" s="202"/>
      <c r="E163" s="202">
        <v>0</v>
      </c>
      <c r="F163" s="202">
        <v>0</v>
      </c>
      <c r="G163" s="202">
        <v>0</v>
      </c>
      <c r="H163" s="203">
        <v>0</v>
      </c>
      <c r="I163" s="316"/>
      <c r="J163" s="316"/>
      <c r="K163" s="316"/>
      <c r="L163" s="316"/>
      <c r="M163" s="316"/>
      <c r="N163" s="316"/>
    </row>
    <row r="164" spans="1:14" ht="14.25">
      <c r="A164" s="445"/>
      <c r="B164" s="204" t="s">
        <v>164</v>
      </c>
      <c r="C164" s="202">
        <v>-13074.24</v>
      </c>
      <c r="D164" s="202"/>
      <c r="E164" s="202">
        <v>0</v>
      </c>
      <c r="F164" s="202">
        <v>-50.99</v>
      </c>
      <c r="G164" s="202">
        <v>0</v>
      </c>
      <c r="H164" s="203">
        <v>-13125.23</v>
      </c>
      <c r="I164" s="316"/>
      <c r="J164" s="316"/>
      <c r="K164" s="316"/>
      <c r="L164" s="316"/>
      <c r="M164" s="316"/>
      <c r="N164" s="316"/>
    </row>
    <row r="165" spans="1:14" ht="14.25">
      <c r="A165" s="445"/>
      <c r="B165" s="201" t="s">
        <v>145</v>
      </c>
      <c r="C165" s="202">
        <v>0</v>
      </c>
      <c r="D165" s="202"/>
      <c r="E165" s="202">
        <v>0</v>
      </c>
      <c r="F165" s="202">
        <v>0</v>
      </c>
      <c r="G165" s="202">
        <v>0</v>
      </c>
      <c r="H165" s="203">
        <v>0</v>
      </c>
      <c r="I165" s="316"/>
      <c r="J165" s="316"/>
      <c r="K165" s="316"/>
      <c r="L165" s="316"/>
      <c r="M165" s="316"/>
      <c r="N165" s="316"/>
    </row>
    <row r="166" spans="1:14" ht="14.25">
      <c r="A166" s="445"/>
      <c r="B166" s="201" t="s">
        <v>147</v>
      </c>
      <c r="C166" s="202">
        <v>-215.28</v>
      </c>
      <c r="D166" s="202"/>
      <c r="E166" s="202">
        <v>0</v>
      </c>
      <c r="F166" s="202">
        <v>-0.42</v>
      </c>
      <c r="G166" s="202">
        <v>215.28</v>
      </c>
      <c r="H166" s="203">
        <v>-0.4199999999999875</v>
      </c>
      <c r="I166" s="316"/>
      <c r="J166" s="316"/>
      <c r="K166" s="316"/>
      <c r="L166" s="316"/>
      <c r="M166" s="316"/>
      <c r="N166" s="316"/>
    </row>
    <row r="167" spans="1:14" ht="14.25">
      <c r="A167" s="445"/>
      <c r="B167" s="201" t="s">
        <v>149</v>
      </c>
      <c r="C167" s="202">
        <v>0</v>
      </c>
      <c r="D167" s="202"/>
      <c r="E167" s="202">
        <v>0</v>
      </c>
      <c r="F167" s="202">
        <v>0</v>
      </c>
      <c r="G167" s="202">
        <v>0</v>
      </c>
      <c r="H167" s="203">
        <v>0</v>
      </c>
      <c r="I167" s="316"/>
      <c r="J167" s="316"/>
      <c r="K167" s="316"/>
      <c r="L167" s="316"/>
      <c r="M167" s="316"/>
      <c r="N167" s="316"/>
    </row>
    <row r="168" spans="1:14" ht="14.25">
      <c r="A168" s="445"/>
      <c r="B168" s="201" t="s">
        <v>151</v>
      </c>
      <c r="C168" s="202">
        <v>-0.07</v>
      </c>
      <c r="D168" s="202"/>
      <c r="E168" s="202">
        <v>0</v>
      </c>
      <c r="F168" s="202">
        <v>0</v>
      </c>
      <c r="G168" s="202">
        <v>0.0699999999999914</v>
      </c>
      <c r="H168" s="203">
        <v>-8.604228440844963E-15</v>
      </c>
      <c r="I168" s="316"/>
      <c r="J168" s="316"/>
      <c r="K168" s="316"/>
      <c r="L168" s="316"/>
      <c r="M168" s="316"/>
      <c r="N168" s="316"/>
    </row>
    <row r="169" spans="1:14" ht="14.25">
      <c r="A169" s="445"/>
      <c r="B169" s="201" t="s">
        <v>153</v>
      </c>
      <c r="C169" s="202">
        <v>-67694.44</v>
      </c>
      <c r="D169" s="202"/>
      <c r="E169" s="202">
        <v>-414</v>
      </c>
      <c r="F169" s="202">
        <v>-264.81</v>
      </c>
      <c r="G169" s="202">
        <v>0</v>
      </c>
      <c r="H169" s="203">
        <v>-68373.25</v>
      </c>
      <c r="I169" s="316"/>
      <c r="J169" s="316"/>
      <c r="K169" s="316"/>
      <c r="L169" s="316"/>
      <c r="M169" s="316"/>
      <c r="N169" s="316"/>
    </row>
    <row r="170" spans="1:14" ht="14.25">
      <c r="A170" s="446"/>
      <c r="B170" s="205" t="s">
        <v>154</v>
      </c>
      <c r="C170" s="206">
        <v>-5861.23</v>
      </c>
      <c r="D170" s="206"/>
      <c r="E170" s="206">
        <v>0</v>
      </c>
      <c r="F170" s="206">
        <v>-22.86</v>
      </c>
      <c r="G170" s="206">
        <v>0</v>
      </c>
      <c r="H170" s="207">
        <v>-5884.089999999999</v>
      </c>
      <c r="I170" s="316"/>
      <c r="J170" s="316"/>
      <c r="K170" s="316"/>
      <c r="L170" s="316"/>
      <c r="M170" s="316"/>
      <c r="N170" s="316"/>
    </row>
    <row r="171" spans="1:14" ht="15">
      <c r="A171" s="208" t="s">
        <v>165</v>
      </c>
      <c r="B171" s="209"/>
      <c r="C171" s="210">
        <f aca="true" t="shared" si="12" ref="C171:H171">SUM(C161:C170)</f>
        <v>-94666.93</v>
      </c>
      <c r="D171" s="210">
        <f t="shared" si="12"/>
        <v>0</v>
      </c>
      <c r="E171" s="210">
        <f t="shared" si="12"/>
        <v>-414</v>
      </c>
      <c r="F171" s="210">
        <f t="shared" si="12"/>
        <v>-369.58000000000004</v>
      </c>
      <c r="G171" s="210">
        <f t="shared" si="12"/>
        <v>215.35</v>
      </c>
      <c r="H171" s="210">
        <f t="shared" si="12"/>
        <v>-95235.16</v>
      </c>
      <c r="I171" s="316"/>
      <c r="J171" s="316"/>
      <c r="K171" s="316"/>
      <c r="L171" s="316"/>
      <c r="M171" s="316"/>
      <c r="N171" s="316"/>
    </row>
    <row r="172" spans="1:14" ht="28.5">
      <c r="A172" s="218" t="s">
        <v>324</v>
      </c>
      <c r="B172" s="317" t="s">
        <v>153</v>
      </c>
      <c r="C172" s="318">
        <f>-40788.81-3496.7</f>
        <v>-44285.509999999995</v>
      </c>
      <c r="D172" s="318"/>
      <c r="E172" s="318">
        <v>0</v>
      </c>
      <c r="F172" s="318">
        <v>-159.08</v>
      </c>
      <c r="G172" s="318">
        <v>3496.7</v>
      </c>
      <c r="H172" s="319">
        <v>-40947.89</v>
      </c>
      <c r="I172" s="316"/>
      <c r="J172" s="316"/>
      <c r="K172" s="316"/>
      <c r="L172" s="316"/>
      <c r="M172" s="316"/>
      <c r="N172" s="316"/>
    </row>
    <row r="173" spans="1:14" ht="15">
      <c r="A173" s="208" t="s">
        <v>165</v>
      </c>
      <c r="B173" s="209"/>
      <c r="C173" s="210">
        <f>SUM(C172)</f>
        <v>-44285.509999999995</v>
      </c>
      <c r="D173" s="210">
        <v>0</v>
      </c>
      <c r="E173" s="210">
        <f>SUM(E172)</f>
        <v>0</v>
      </c>
      <c r="F173" s="210">
        <f>SUM(F172)</f>
        <v>-159.08</v>
      </c>
      <c r="G173" s="210">
        <f>SUM(G172)</f>
        <v>3496.7</v>
      </c>
      <c r="H173" s="211">
        <f>SUM(H172)</f>
        <v>-40947.89</v>
      </c>
      <c r="I173" s="316"/>
      <c r="J173" s="316"/>
      <c r="K173" s="316"/>
      <c r="L173" s="316"/>
      <c r="M173" s="316"/>
      <c r="N173" s="316"/>
    </row>
    <row r="174" spans="1:14" ht="15" thickBot="1">
      <c r="A174" s="320"/>
      <c r="B174" s="321"/>
      <c r="C174" s="322"/>
      <c r="D174" s="322"/>
      <c r="E174" s="322"/>
      <c r="F174" s="322"/>
      <c r="G174" s="322"/>
      <c r="H174" s="323"/>
      <c r="I174" s="316"/>
      <c r="J174" s="316"/>
      <c r="K174" s="316"/>
      <c r="L174" s="316"/>
      <c r="M174" s="316"/>
      <c r="N174" s="316"/>
    </row>
    <row r="175" spans="1:8" ht="15.75" thickBot="1">
      <c r="A175" s="447" t="s">
        <v>167</v>
      </c>
      <c r="B175" s="448"/>
      <c r="C175" s="220">
        <f>SUM(C18:C174)/2</f>
        <v>-6032079.960000001</v>
      </c>
      <c r="D175" s="220">
        <v>0</v>
      </c>
      <c r="E175" s="220">
        <f>SUM(E18:E174)/2</f>
        <v>-274118.6</v>
      </c>
      <c r="F175" s="220">
        <f>SUM(F18:F174)/2</f>
        <v>-21385.42</v>
      </c>
      <c r="G175" s="220">
        <f>SUM(G18:G174)/2</f>
        <v>1489404.1300000006</v>
      </c>
      <c r="H175" s="221">
        <f>SUM(H18:H174)/2</f>
        <v>-4838179.850000001</v>
      </c>
    </row>
    <row r="177" spans="1:8" ht="15">
      <c r="A177" s="357" t="s">
        <v>217</v>
      </c>
      <c r="C177" s="139"/>
      <c r="D177" s="139"/>
      <c r="E177" s="139"/>
      <c r="F177" s="139"/>
      <c r="G177" s="139"/>
      <c r="H177" s="139"/>
    </row>
    <row r="178" spans="1:8" ht="6.75" customHeight="1" thickBot="1">
      <c r="A178" s="222"/>
      <c r="C178" s="139"/>
      <c r="D178" s="139"/>
      <c r="E178" s="139"/>
      <c r="F178" s="139"/>
      <c r="G178" s="139"/>
      <c r="H178" s="139"/>
    </row>
    <row r="179" spans="1:8" s="223" customFormat="1" ht="48.75" customHeight="1" thickBot="1">
      <c r="A179" s="325" t="s">
        <v>168</v>
      </c>
      <c r="B179" s="326" t="s">
        <v>156</v>
      </c>
      <c r="C179" s="327" t="s">
        <v>79</v>
      </c>
      <c r="D179" s="358" t="s">
        <v>169</v>
      </c>
      <c r="E179" s="436" t="s">
        <v>169</v>
      </c>
      <c r="F179" s="437"/>
      <c r="G179" s="437"/>
      <c r="H179" s="438"/>
    </row>
    <row r="180" spans="1:8" ht="14.25" customHeight="1">
      <c r="A180" s="431" t="s">
        <v>325</v>
      </c>
      <c r="B180" s="309" t="s">
        <v>164</v>
      </c>
      <c r="C180" s="233">
        <v>2618.07</v>
      </c>
      <c r="D180" s="236" t="s">
        <v>326</v>
      </c>
      <c r="E180" s="363" t="s">
        <v>218</v>
      </c>
      <c r="F180" s="364"/>
      <c r="G180" s="364"/>
      <c r="H180" s="365"/>
    </row>
    <row r="181" spans="1:8" ht="14.25" customHeight="1">
      <c r="A181" s="431"/>
      <c r="B181" s="432" t="s">
        <v>147</v>
      </c>
      <c r="C181" s="328">
        <v>1376.55</v>
      </c>
      <c r="D181" s="402" t="s">
        <v>327</v>
      </c>
      <c r="E181" s="346" t="s">
        <v>355</v>
      </c>
      <c r="F181" s="234"/>
      <c r="G181" s="234"/>
      <c r="H181" s="366"/>
    </row>
    <row r="182" spans="1:8" ht="14.25" customHeight="1">
      <c r="A182" s="431"/>
      <c r="B182" s="442"/>
      <c r="C182" s="329">
        <v>245.36</v>
      </c>
      <c r="D182" s="403" t="s">
        <v>328</v>
      </c>
      <c r="E182" s="347" t="s">
        <v>356</v>
      </c>
      <c r="F182" s="372"/>
      <c r="G182" s="373"/>
      <c r="H182" s="374"/>
    </row>
    <row r="183" spans="1:8" ht="15" customHeight="1">
      <c r="A183" s="431"/>
      <c r="B183" s="433"/>
      <c r="C183" s="330">
        <v>10787.77</v>
      </c>
      <c r="D183" s="404" t="s">
        <v>327</v>
      </c>
      <c r="E183" s="427" t="s">
        <v>355</v>
      </c>
      <c r="F183" s="428"/>
      <c r="G183" s="428"/>
      <c r="H183" s="429"/>
    </row>
    <row r="184" spans="1:8" ht="14.25">
      <c r="A184" s="431"/>
      <c r="B184" s="432" t="s">
        <v>153</v>
      </c>
      <c r="C184" s="216">
        <v>120843.28</v>
      </c>
      <c r="D184" s="340" t="s">
        <v>329</v>
      </c>
      <c r="E184" s="348" t="s">
        <v>219</v>
      </c>
      <c r="F184" s="375"/>
      <c r="G184" s="376"/>
      <c r="H184" s="377"/>
    </row>
    <row r="185" spans="1:8" ht="14.25">
      <c r="A185" s="431"/>
      <c r="B185" s="442"/>
      <c r="C185" s="202">
        <v>13970.060000000001</v>
      </c>
      <c r="D185" s="405" t="s">
        <v>330</v>
      </c>
      <c r="E185" s="349" t="s">
        <v>357</v>
      </c>
      <c r="F185" s="378"/>
      <c r="G185" s="379"/>
      <c r="H185" s="380"/>
    </row>
    <row r="186" spans="1:8" ht="14.25">
      <c r="A186" s="431"/>
      <c r="B186" s="442"/>
      <c r="C186" s="202">
        <v>38139.22</v>
      </c>
      <c r="D186" s="405" t="s">
        <v>330</v>
      </c>
      <c r="E186" s="349" t="s">
        <v>357</v>
      </c>
      <c r="F186" s="378"/>
      <c r="G186" s="379"/>
      <c r="H186" s="380"/>
    </row>
    <row r="187" spans="1:8" ht="14.25">
      <c r="A187" s="431"/>
      <c r="B187" s="442"/>
      <c r="C187" s="216">
        <v>390435.74</v>
      </c>
      <c r="D187" s="340" t="s">
        <v>330</v>
      </c>
      <c r="E187" s="349" t="s">
        <v>357</v>
      </c>
      <c r="F187" s="378"/>
      <c r="G187" s="379"/>
      <c r="H187" s="380"/>
    </row>
    <row r="188" spans="1:8" ht="14.25">
      <c r="A188" s="431"/>
      <c r="B188" s="442"/>
      <c r="C188" s="216">
        <v>8580.87</v>
      </c>
      <c r="D188" s="340" t="s">
        <v>330</v>
      </c>
      <c r="E188" s="349" t="s">
        <v>357</v>
      </c>
      <c r="F188" s="378"/>
      <c r="G188" s="379"/>
      <c r="H188" s="380"/>
    </row>
    <row r="189" spans="1:8" ht="14.25" customHeight="1">
      <c r="A189" s="431"/>
      <c r="B189" s="442"/>
      <c r="C189" s="202">
        <v>11196.27</v>
      </c>
      <c r="D189" s="405" t="s">
        <v>330</v>
      </c>
      <c r="E189" s="349" t="s">
        <v>357</v>
      </c>
      <c r="F189" s="378"/>
      <c r="G189" s="379"/>
      <c r="H189" s="380"/>
    </row>
    <row r="190" spans="1:8" ht="14.25" customHeight="1">
      <c r="A190" s="431"/>
      <c r="B190" s="442"/>
      <c r="C190" s="216">
        <v>9552.560000000001</v>
      </c>
      <c r="D190" s="340" t="s">
        <v>330</v>
      </c>
      <c r="E190" s="349" t="s">
        <v>357</v>
      </c>
      <c r="F190" s="378"/>
      <c r="G190" s="379"/>
      <c r="H190" s="380"/>
    </row>
    <row r="191" spans="1:8" ht="14.25" customHeight="1">
      <c r="A191" s="431"/>
      <c r="B191" s="442"/>
      <c r="C191" s="202">
        <v>27284.17</v>
      </c>
      <c r="D191" s="405" t="s">
        <v>330</v>
      </c>
      <c r="E191" s="349" t="s">
        <v>357</v>
      </c>
      <c r="F191" s="381"/>
      <c r="G191" s="382"/>
      <c r="H191" s="383"/>
    </row>
    <row r="192" spans="1:8" ht="14.25" customHeight="1">
      <c r="A192" s="431"/>
      <c r="B192" s="433"/>
      <c r="C192" s="202">
        <v>61083.39</v>
      </c>
      <c r="D192" s="405" t="s">
        <v>330</v>
      </c>
      <c r="E192" s="349" t="s">
        <v>357</v>
      </c>
      <c r="F192" s="360"/>
      <c r="G192" s="360"/>
      <c r="H192" s="367"/>
    </row>
    <row r="193" spans="1:8" ht="15">
      <c r="A193" s="208" t="s">
        <v>165</v>
      </c>
      <c r="B193" s="227"/>
      <c r="C193" s="210">
        <f>SUM(C180:C192)</f>
        <v>696113.3100000002</v>
      </c>
      <c r="D193" s="308"/>
      <c r="E193" s="421"/>
      <c r="F193" s="422"/>
      <c r="G193" s="422"/>
      <c r="H193" s="423"/>
    </row>
    <row r="194" spans="1:8" ht="14.25">
      <c r="A194" s="430" t="s">
        <v>331</v>
      </c>
      <c r="B194" s="432" t="s">
        <v>147</v>
      </c>
      <c r="C194" s="328">
        <v>1.07</v>
      </c>
      <c r="D194" s="310" t="s">
        <v>332</v>
      </c>
      <c r="E194" s="356" t="s">
        <v>358</v>
      </c>
      <c r="F194" s="360"/>
      <c r="G194" s="360"/>
      <c r="H194" s="367"/>
    </row>
    <row r="195" spans="1:8" ht="14.25">
      <c r="A195" s="431"/>
      <c r="B195" s="442"/>
      <c r="C195" s="333">
        <v>10.5</v>
      </c>
      <c r="D195" s="388" t="s">
        <v>332</v>
      </c>
      <c r="E195" s="389" t="s">
        <v>358</v>
      </c>
      <c r="F195" s="379"/>
      <c r="G195" s="379"/>
      <c r="H195" s="380"/>
    </row>
    <row r="196" spans="1:8" ht="14.25">
      <c r="A196" s="431"/>
      <c r="B196" s="433"/>
      <c r="C196" s="334">
        <v>2.29</v>
      </c>
      <c r="D196" s="386" t="s">
        <v>332</v>
      </c>
      <c r="E196" s="356" t="s">
        <v>358</v>
      </c>
      <c r="F196" s="360"/>
      <c r="G196" s="360"/>
      <c r="H196" s="367"/>
    </row>
    <row r="197" spans="1:8" ht="14.25">
      <c r="A197" s="431"/>
      <c r="B197" s="432" t="s">
        <v>153</v>
      </c>
      <c r="C197" s="328">
        <v>821.0500000000001</v>
      </c>
      <c r="D197" s="310" t="s">
        <v>330</v>
      </c>
      <c r="E197" s="350" t="s">
        <v>357</v>
      </c>
      <c r="F197" s="234"/>
      <c r="G197" s="234"/>
      <c r="H197" s="366"/>
    </row>
    <row r="198" spans="1:8" ht="14.25">
      <c r="A198" s="431"/>
      <c r="B198" s="433"/>
      <c r="C198" s="334">
        <v>4996</v>
      </c>
      <c r="D198" s="386" t="s">
        <v>333</v>
      </c>
      <c r="E198" s="387" t="s">
        <v>359</v>
      </c>
      <c r="F198" s="384"/>
      <c r="G198" s="384"/>
      <c r="H198" s="385"/>
    </row>
    <row r="199" spans="1:8" ht="14.25">
      <c r="A199" s="431"/>
      <c r="B199" s="229" t="s">
        <v>151</v>
      </c>
      <c r="C199" s="328">
        <v>0.04</v>
      </c>
      <c r="D199" s="310" t="s">
        <v>334</v>
      </c>
      <c r="E199" s="356" t="s">
        <v>360</v>
      </c>
      <c r="F199" s="360"/>
      <c r="G199" s="360"/>
      <c r="H199" s="367"/>
    </row>
    <row r="200" spans="1:8" ht="15">
      <c r="A200" s="208" t="s">
        <v>165</v>
      </c>
      <c r="B200" s="227"/>
      <c r="C200" s="210">
        <f>SUM(C194:C199)</f>
        <v>5830.95</v>
      </c>
      <c r="D200" s="308"/>
      <c r="E200" s="421"/>
      <c r="F200" s="422"/>
      <c r="G200" s="422"/>
      <c r="H200" s="423"/>
    </row>
    <row r="201" spans="1:8" ht="14.25">
      <c r="A201" s="430" t="s">
        <v>335</v>
      </c>
      <c r="B201" s="229" t="s">
        <v>164</v>
      </c>
      <c r="C201" s="335">
        <v>54101.41</v>
      </c>
      <c r="D201" s="342" t="s">
        <v>336</v>
      </c>
      <c r="E201" s="355" t="s">
        <v>361</v>
      </c>
      <c r="F201" s="228"/>
      <c r="G201" s="228"/>
      <c r="H201" s="359"/>
    </row>
    <row r="202" spans="1:8" ht="14.25">
      <c r="A202" s="431"/>
      <c r="B202" s="432" t="s">
        <v>153</v>
      </c>
      <c r="C202" s="336">
        <v>10398.09</v>
      </c>
      <c r="D202" s="310" t="s">
        <v>337</v>
      </c>
      <c r="E202" s="356" t="s">
        <v>362</v>
      </c>
      <c r="F202" s="360"/>
      <c r="G202" s="360"/>
      <c r="H202" s="367"/>
    </row>
    <row r="203" spans="1:8" ht="14.25">
      <c r="A203" s="431"/>
      <c r="B203" s="442"/>
      <c r="C203" s="337">
        <v>31865.399999999998</v>
      </c>
      <c r="D203" s="388" t="s">
        <v>330</v>
      </c>
      <c r="E203" s="408" t="s">
        <v>357</v>
      </c>
      <c r="F203" s="390"/>
      <c r="G203" s="390"/>
      <c r="H203" s="391"/>
    </row>
    <row r="204" spans="1:8" ht="14.25">
      <c r="A204" s="431"/>
      <c r="B204" s="442"/>
      <c r="C204" s="337">
        <v>2058.1</v>
      </c>
      <c r="D204" s="388" t="s">
        <v>330</v>
      </c>
      <c r="E204" s="408" t="s">
        <v>357</v>
      </c>
      <c r="F204" s="390"/>
      <c r="G204" s="390"/>
      <c r="H204" s="391"/>
    </row>
    <row r="205" spans="1:8" ht="14.25">
      <c r="A205" s="431"/>
      <c r="B205" s="442"/>
      <c r="C205" s="337">
        <v>6525.42</v>
      </c>
      <c r="D205" s="388" t="s">
        <v>330</v>
      </c>
      <c r="E205" s="408" t="s">
        <v>357</v>
      </c>
      <c r="F205" s="390"/>
      <c r="G205" s="390"/>
      <c r="H205" s="391"/>
    </row>
    <row r="206" spans="1:8" ht="14.25">
      <c r="A206" s="431"/>
      <c r="B206" s="442"/>
      <c r="C206" s="337">
        <v>53947.02</v>
      </c>
      <c r="D206" s="388" t="s">
        <v>330</v>
      </c>
      <c r="E206" s="408" t="s">
        <v>357</v>
      </c>
      <c r="F206" s="390"/>
      <c r="G206" s="390"/>
      <c r="H206" s="391"/>
    </row>
    <row r="207" spans="1:8" ht="14.25">
      <c r="A207" s="431"/>
      <c r="B207" s="442"/>
      <c r="C207" s="337">
        <v>201457.63</v>
      </c>
      <c r="D207" s="388" t="s">
        <v>330</v>
      </c>
      <c r="E207" s="408" t="s">
        <v>357</v>
      </c>
      <c r="F207" s="390"/>
      <c r="G207" s="390"/>
      <c r="H207" s="391"/>
    </row>
    <row r="208" spans="1:8" ht="14.25">
      <c r="A208" s="431"/>
      <c r="B208" s="442"/>
      <c r="C208" s="338">
        <v>4852.66</v>
      </c>
      <c r="D208" s="403" t="s">
        <v>330</v>
      </c>
      <c r="E208" s="408" t="s">
        <v>357</v>
      </c>
      <c r="F208" s="390"/>
      <c r="G208" s="390"/>
      <c r="H208" s="391"/>
    </row>
    <row r="209" spans="1:8" ht="14.25">
      <c r="A209" s="443"/>
      <c r="B209" s="433"/>
      <c r="C209" s="339">
        <v>83544.37</v>
      </c>
      <c r="D209" s="406" t="s">
        <v>338</v>
      </c>
      <c r="E209" s="352" t="s">
        <v>338</v>
      </c>
      <c r="F209" s="360"/>
      <c r="G209" s="360"/>
      <c r="H209" s="367"/>
    </row>
    <row r="210" spans="1:8" ht="15">
      <c r="A210" s="208" t="s">
        <v>165</v>
      </c>
      <c r="B210" s="227"/>
      <c r="C210" s="210">
        <f>SUM(C201:C209)</f>
        <v>448750.1</v>
      </c>
      <c r="D210" s="308"/>
      <c r="E210" s="421"/>
      <c r="F210" s="422"/>
      <c r="G210" s="422"/>
      <c r="H210" s="423"/>
    </row>
    <row r="211" spans="1:8" ht="14.25">
      <c r="A211" s="430" t="s">
        <v>339</v>
      </c>
      <c r="B211" s="432" t="s">
        <v>147</v>
      </c>
      <c r="C211" s="202">
        <v>0.27</v>
      </c>
      <c r="D211" s="405" t="s">
        <v>328</v>
      </c>
      <c r="E211" s="401" t="s">
        <v>356</v>
      </c>
      <c r="F211" s="376"/>
      <c r="G211" s="376"/>
      <c r="H211" s="377"/>
    </row>
    <row r="212" spans="1:8" ht="14.25">
      <c r="A212" s="431"/>
      <c r="B212" s="442"/>
      <c r="C212" s="202">
        <v>1.33</v>
      </c>
      <c r="D212" s="405" t="s">
        <v>328</v>
      </c>
      <c r="E212" s="389" t="s">
        <v>356</v>
      </c>
      <c r="F212" s="379"/>
      <c r="G212" s="379"/>
      <c r="H212" s="380"/>
    </row>
    <row r="213" spans="1:8" ht="14.25">
      <c r="A213" s="431"/>
      <c r="B213" s="442"/>
      <c r="C213" s="230">
        <v>6.45</v>
      </c>
      <c r="D213" s="405" t="s">
        <v>332</v>
      </c>
      <c r="E213" s="389" t="s">
        <v>358</v>
      </c>
      <c r="F213" s="379"/>
      <c r="G213" s="379"/>
      <c r="H213" s="380"/>
    </row>
    <row r="214" spans="1:8" ht="14.25">
      <c r="A214" s="431"/>
      <c r="B214" s="442"/>
      <c r="C214" s="231">
        <v>1134</v>
      </c>
      <c r="D214" s="407" t="s">
        <v>327</v>
      </c>
      <c r="E214" s="389" t="s">
        <v>355</v>
      </c>
      <c r="F214" s="379"/>
      <c r="G214" s="379"/>
      <c r="H214" s="380"/>
    </row>
    <row r="215" spans="1:8" ht="14.25">
      <c r="A215" s="431"/>
      <c r="B215" s="442"/>
      <c r="C215" s="231">
        <v>0.48</v>
      </c>
      <c r="D215" s="407" t="s">
        <v>332</v>
      </c>
      <c r="E215" s="389" t="s">
        <v>332</v>
      </c>
      <c r="F215" s="379"/>
      <c r="G215" s="379"/>
      <c r="H215" s="380"/>
    </row>
    <row r="216" spans="1:8" ht="14.25">
      <c r="A216" s="431"/>
      <c r="B216" s="433"/>
      <c r="C216" s="232">
        <v>1.84</v>
      </c>
      <c r="D216" s="341" t="s">
        <v>332</v>
      </c>
      <c r="E216" s="356" t="s">
        <v>332</v>
      </c>
      <c r="F216" s="360"/>
      <c r="G216" s="360"/>
      <c r="H216" s="367"/>
    </row>
    <row r="217" spans="1:8" ht="14.25">
      <c r="A217" s="431"/>
      <c r="B217" s="224" t="s">
        <v>153</v>
      </c>
      <c r="C217" s="335">
        <v>27266.79</v>
      </c>
      <c r="D217" s="306" t="s">
        <v>330</v>
      </c>
      <c r="E217" s="355" t="s">
        <v>357</v>
      </c>
      <c r="F217" s="228"/>
      <c r="G217" s="228"/>
      <c r="H217" s="359"/>
    </row>
    <row r="218" spans="1:8" ht="14.25">
      <c r="A218" s="431"/>
      <c r="B218" s="226" t="s">
        <v>151</v>
      </c>
      <c r="C218" s="202">
        <v>0.049999999999989164</v>
      </c>
      <c r="D218" s="340" t="s">
        <v>334</v>
      </c>
      <c r="E218" s="356" t="s">
        <v>360</v>
      </c>
      <c r="F218" s="360"/>
      <c r="G218" s="360"/>
      <c r="H218" s="367"/>
    </row>
    <row r="219" spans="1:8" ht="15">
      <c r="A219" s="208" t="s">
        <v>165</v>
      </c>
      <c r="B219" s="227"/>
      <c r="C219" s="210">
        <f>SUM(C211:C218)</f>
        <v>28411.21</v>
      </c>
      <c r="D219" s="308"/>
      <c r="E219" s="421"/>
      <c r="F219" s="422"/>
      <c r="G219" s="422"/>
      <c r="H219" s="423"/>
    </row>
    <row r="220" spans="1:8" ht="14.25" customHeight="1">
      <c r="A220" s="332" t="s">
        <v>170</v>
      </c>
      <c r="B220" s="224" t="s">
        <v>147</v>
      </c>
      <c r="C220" s="225">
        <v>9.95</v>
      </c>
      <c r="D220" s="306" t="s">
        <v>328</v>
      </c>
      <c r="E220" s="356" t="s">
        <v>356</v>
      </c>
      <c r="F220" s="360"/>
      <c r="G220" s="360"/>
      <c r="H220" s="367"/>
    </row>
    <row r="221" spans="1:8" ht="15">
      <c r="A221" s="208" t="s">
        <v>165</v>
      </c>
      <c r="B221" s="227"/>
      <c r="C221" s="210">
        <f>SUM(C220:C220)</f>
        <v>9.95</v>
      </c>
      <c r="D221" s="308"/>
      <c r="E221" s="421"/>
      <c r="F221" s="422"/>
      <c r="G221" s="422"/>
      <c r="H221" s="423"/>
    </row>
    <row r="222" spans="1:8" ht="14.25" customHeight="1">
      <c r="A222" s="431" t="s">
        <v>340</v>
      </c>
      <c r="B222" s="432" t="s">
        <v>147</v>
      </c>
      <c r="C222" s="202">
        <v>17.62</v>
      </c>
      <c r="D222" s="405" t="s">
        <v>328</v>
      </c>
      <c r="E222" s="409" t="s">
        <v>356</v>
      </c>
      <c r="F222" s="376"/>
      <c r="G222" s="376"/>
      <c r="H222" s="377"/>
    </row>
    <row r="223" spans="1:8" ht="14.25" customHeight="1">
      <c r="A223" s="431"/>
      <c r="B223" s="442"/>
      <c r="C223" s="202">
        <v>578.34</v>
      </c>
      <c r="D223" s="405" t="s">
        <v>328</v>
      </c>
      <c r="E223" s="410" t="s">
        <v>356</v>
      </c>
      <c r="F223" s="379"/>
      <c r="G223" s="379"/>
      <c r="H223" s="380"/>
    </row>
    <row r="224" spans="1:8" ht="14.25" customHeight="1">
      <c r="A224" s="431"/>
      <c r="B224" s="442"/>
      <c r="C224" s="230">
        <v>1863.54</v>
      </c>
      <c r="D224" s="405" t="s">
        <v>328</v>
      </c>
      <c r="E224" s="410" t="s">
        <v>356</v>
      </c>
      <c r="F224" s="379"/>
      <c r="G224" s="379"/>
      <c r="H224" s="380"/>
    </row>
    <row r="225" spans="1:8" ht="14.25" customHeight="1">
      <c r="A225" s="431"/>
      <c r="B225" s="442"/>
      <c r="C225" s="231">
        <v>5355</v>
      </c>
      <c r="D225" s="407" t="s">
        <v>328</v>
      </c>
      <c r="E225" s="410" t="s">
        <v>356</v>
      </c>
      <c r="F225" s="379"/>
      <c r="G225" s="379"/>
      <c r="H225" s="380"/>
    </row>
    <row r="226" spans="1:8" ht="14.25" customHeight="1">
      <c r="A226" s="431"/>
      <c r="B226" s="433"/>
      <c r="C226" s="232">
        <v>1.21</v>
      </c>
      <c r="D226" s="341" t="s">
        <v>328</v>
      </c>
      <c r="E226" s="387" t="s">
        <v>356</v>
      </c>
      <c r="F226" s="360"/>
      <c r="G226" s="360"/>
      <c r="H226" s="367"/>
    </row>
    <row r="227" spans="1:8" ht="14.25" customHeight="1">
      <c r="A227" s="431"/>
      <c r="B227" s="432" t="s">
        <v>153</v>
      </c>
      <c r="C227" s="202">
        <v>24212.75</v>
      </c>
      <c r="D227" s="405" t="s">
        <v>330</v>
      </c>
      <c r="E227" s="351" t="s">
        <v>357</v>
      </c>
      <c r="F227" s="234"/>
      <c r="G227" s="234"/>
      <c r="H227" s="366"/>
    </row>
    <row r="228" spans="1:8" ht="14.25" customHeight="1">
      <c r="A228" s="431"/>
      <c r="B228" s="442"/>
      <c r="C228" s="202">
        <v>6682.450000000001</v>
      </c>
      <c r="D228" s="405" t="s">
        <v>341</v>
      </c>
      <c r="E228" s="349" t="s">
        <v>363</v>
      </c>
      <c r="F228" s="360"/>
      <c r="G228" s="360"/>
      <c r="H228" s="367"/>
    </row>
    <row r="229" spans="1:8" ht="14.25" customHeight="1">
      <c r="A229" s="431"/>
      <c r="B229" s="442"/>
      <c r="C229" s="230">
        <v>1186.74</v>
      </c>
      <c r="D229" s="405" t="s">
        <v>341</v>
      </c>
      <c r="E229" s="349" t="s">
        <v>363</v>
      </c>
      <c r="F229" s="360"/>
      <c r="G229" s="360"/>
      <c r="H229" s="367"/>
    </row>
    <row r="230" spans="1:8" ht="14.25" customHeight="1">
      <c r="A230" s="431"/>
      <c r="B230" s="433"/>
      <c r="C230" s="232">
        <v>2736.96</v>
      </c>
      <c r="D230" s="341" t="s">
        <v>341</v>
      </c>
      <c r="E230" s="353" t="s">
        <v>363</v>
      </c>
      <c r="F230" s="237"/>
      <c r="G230" s="237"/>
      <c r="H230" s="368"/>
    </row>
    <row r="231" spans="1:8" ht="14.25" customHeight="1">
      <c r="A231" s="431"/>
      <c r="B231" s="226" t="s">
        <v>151</v>
      </c>
      <c r="C231" s="235">
        <v>0.06</v>
      </c>
      <c r="D231" s="307" t="s">
        <v>334</v>
      </c>
      <c r="E231" s="355" t="s">
        <v>360</v>
      </c>
      <c r="F231" s="360"/>
      <c r="G231" s="360"/>
      <c r="H231" s="367"/>
    </row>
    <row r="232" spans="1:8" ht="15">
      <c r="A232" s="208" t="s">
        <v>165</v>
      </c>
      <c r="B232" s="227"/>
      <c r="C232" s="210">
        <f>SUM(C222:C231)</f>
        <v>42634.67</v>
      </c>
      <c r="D232" s="308"/>
      <c r="E232" s="421"/>
      <c r="F232" s="422"/>
      <c r="G232" s="422"/>
      <c r="H232" s="423"/>
    </row>
    <row r="233" spans="1:8" ht="14.25" customHeight="1">
      <c r="A233" s="311" t="s">
        <v>342</v>
      </c>
      <c r="B233" s="224" t="s">
        <v>147</v>
      </c>
      <c r="C233" s="233">
        <v>1351.2</v>
      </c>
      <c r="D233" s="306" t="s">
        <v>327</v>
      </c>
      <c r="E233" s="355" t="s">
        <v>355</v>
      </c>
      <c r="F233" s="360"/>
      <c r="G233" s="360"/>
      <c r="H233" s="367"/>
    </row>
    <row r="234" spans="1:8" ht="15">
      <c r="A234" s="208" t="s">
        <v>165</v>
      </c>
      <c r="B234" s="227"/>
      <c r="C234" s="210">
        <f>SUM(C233:C233)</f>
        <v>1351.2</v>
      </c>
      <c r="D234" s="308"/>
      <c r="E234" s="421"/>
      <c r="F234" s="422"/>
      <c r="G234" s="422"/>
      <c r="H234" s="423"/>
    </row>
    <row r="235" spans="1:9" ht="14.25" customHeight="1">
      <c r="A235" s="430" t="s">
        <v>343</v>
      </c>
      <c r="B235" s="224" t="s">
        <v>147</v>
      </c>
      <c r="C235" s="225">
        <v>9636.31</v>
      </c>
      <c r="D235" s="306" t="s">
        <v>328</v>
      </c>
      <c r="E235" s="355" t="s">
        <v>356</v>
      </c>
      <c r="F235" s="238"/>
      <c r="G235" s="238"/>
      <c r="H235" s="371"/>
      <c r="I235" s="316"/>
    </row>
    <row r="236" spans="1:9" ht="14.25" customHeight="1">
      <c r="A236" s="431"/>
      <c r="B236" s="442" t="s">
        <v>153</v>
      </c>
      <c r="C236" s="216">
        <v>3371.67</v>
      </c>
      <c r="D236" s="340" t="s">
        <v>341</v>
      </c>
      <c r="E236" s="348" t="s">
        <v>363</v>
      </c>
      <c r="F236" s="316"/>
      <c r="G236" s="316"/>
      <c r="H236" s="369"/>
      <c r="I236" s="316"/>
    </row>
    <row r="237" spans="1:9" ht="14.25" customHeight="1">
      <c r="A237" s="431"/>
      <c r="B237" s="442"/>
      <c r="C237" s="216">
        <v>576.34</v>
      </c>
      <c r="D237" s="340" t="s">
        <v>344</v>
      </c>
      <c r="E237" s="354" t="s">
        <v>364</v>
      </c>
      <c r="F237" s="316"/>
      <c r="G237" s="316"/>
      <c r="H237" s="369"/>
      <c r="I237" s="316"/>
    </row>
    <row r="238" spans="1:9" ht="15">
      <c r="A238" s="208" t="s">
        <v>165</v>
      </c>
      <c r="B238" s="227"/>
      <c r="C238" s="210">
        <f>SUM(C235:C237)</f>
        <v>13584.32</v>
      </c>
      <c r="D238" s="308"/>
      <c r="E238" s="421"/>
      <c r="F238" s="422"/>
      <c r="G238" s="422"/>
      <c r="H238" s="423"/>
      <c r="I238" s="316"/>
    </row>
    <row r="239" spans="1:9" ht="14.25" customHeight="1">
      <c r="A239" s="430" t="s">
        <v>345</v>
      </c>
      <c r="B239" s="224" t="s">
        <v>164</v>
      </c>
      <c r="C239" s="225">
        <v>97538.52</v>
      </c>
      <c r="D239" s="306" t="s">
        <v>346</v>
      </c>
      <c r="E239" s="335" t="s">
        <v>365</v>
      </c>
      <c r="F239" s="316"/>
      <c r="G239" s="316"/>
      <c r="H239" s="369"/>
      <c r="I239" s="316"/>
    </row>
    <row r="240" spans="1:9" ht="14.25" customHeight="1">
      <c r="A240" s="431"/>
      <c r="B240" s="432" t="s">
        <v>147</v>
      </c>
      <c r="C240" s="199">
        <v>10.6</v>
      </c>
      <c r="D240" s="342" t="s">
        <v>332</v>
      </c>
      <c r="E240" s="350" t="s">
        <v>358</v>
      </c>
      <c r="F240" s="239"/>
      <c r="G240" s="239"/>
      <c r="H240" s="370"/>
      <c r="I240" s="316"/>
    </row>
    <row r="241" spans="1:9" ht="14.25" customHeight="1">
      <c r="A241" s="431"/>
      <c r="B241" s="442"/>
      <c r="C241" s="216">
        <v>7.59</v>
      </c>
      <c r="D241" s="340" t="s">
        <v>328</v>
      </c>
      <c r="E241" s="410" t="s">
        <v>356</v>
      </c>
      <c r="F241" s="392"/>
      <c r="G241" s="392"/>
      <c r="H241" s="393"/>
      <c r="I241" s="316"/>
    </row>
    <row r="242" spans="1:9" ht="14.25" customHeight="1">
      <c r="A242" s="431"/>
      <c r="B242" s="442"/>
      <c r="C242" s="216">
        <v>19.61</v>
      </c>
      <c r="D242" s="340" t="s">
        <v>328</v>
      </c>
      <c r="E242" s="410" t="s">
        <v>356</v>
      </c>
      <c r="F242" s="392"/>
      <c r="G242" s="392"/>
      <c r="H242" s="393"/>
      <c r="I242" s="316"/>
    </row>
    <row r="243" spans="1:9" ht="14.25" customHeight="1">
      <c r="A243" s="431"/>
      <c r="B243" s="442"/>
      <c r="C243" s="216">
        <v>13.03</v>
      </c>
      <c r="D243" s="340" t="s">
        <v>328</v>
      </c>
      <c r="E243" s="410" t="s">
        <v>356</v>
      </c>
      <c r="F243" s="392"/>
      <c r="G243" s="392"/>
      <c r="H243" s="393"/>
      <c r="I243" s="316"/>
    </row>
    <row r="244" spans="1:9" ht="14.25" customHeight="1">
      <c r="A244" s="431"/>
      <c r="B244" s="433"/>
      <c r="C244" s="233">
        <v>1.98</v>
      </c>
      <c r="D244" s="343" t="s">
        <v>328</v>
      </c>
      <c r="E244" s="411" t="s">
        <v>356</v>
      </c>
      <c r="F244" s="316"/>
      <c r="G244" s="316"/>
      <c r="H244" s="369"/>
      <c r="I244" s="316"/>
    </row>
    <row r="245" spans="1:9" ht="14.25" customHeight="1">
      <c r="A245" s="431"/>
      <c r="B245" s="432" t="s">
        <v>151</v>
      </c>
      <c r="C245" s="216">
        <v>148.92</v>
      </c>
      <c r="D245" s="340" t="s">
        <v>334</v>
      </c>
      <c r="E245" s="350" t="s">
        <v>360</v>
      </c>
      <c r="F245" s="239"/>
      <c r="G245" s="239"/>
      <c r="H245" s="370"/>
      <c r="I245" s="316"/>
    </row>
    <row r="246" spans="1:9" ht="14.25" customHeight="1">
      <c r="A246" s="431"/>
      <c r="B246" s="442"/>
      <c r="C246" s="216">
        <v>257.04</v>
      </c>
      <c r="D246" s="340" t="s">
        <v>334</v>
      </c>
      <c r="E246" s="412" t="s">
        <v>360</v>
      </c>
      <c r="F246" s="394"/>
      <c r="G246" s="394"/>
      <c r="H246" s="395"/>
      <c r="I246" s="316"/>
    </row>
    <row r="247" spans="1:9" ht="15">
      <c r="A247" s="208" t="s">
        <v>165</v>
      </c>
      <c r="B247" s="227"/>
      <c r="C247" s="210">
        <f>SUM(C239:C246)</f>
        <v>97997.29</v>
      </c>
      <c r="D247" s="308"/>
      <c r="E247" s="421"/>
      <c r="F247" s="422"/>
      <c r="G247" s="422"/>
      <c r="H247" s="423"/>
      <c r="I247" s="316"/>
    </row>
    <row r="248" spans="1:9" ht="14.25" customHeight="1">
      <c r="A248" s="430" t="s">
        <v>347</v>
      </c>
      <c r="B248" s="432" t="s">
        <v>147</v>
      </c>
      <c r="C248" s="199">
        <v>0.83</v>
      </c>
      <c r="D248" s="342" t="s">
        <v>328</v>
      </c>
      <c r="E248" s="401" t="s">
        <v>356</v>
      </c>
      <c r="F248" s="397"/>
      <c r="G248" s="397"/>
      <c r="H248" s="398"/>
      <c r="I248" s="316"/>
    </row>
    <row r="249" spans="1:9" ht="14.25" customHeight="1">
      <c r="A249" s="431"/>
      <c r="B249" s="442"/>
      <c r="C249" s="216">
        <v>8977.5</v>
      </c>
      <c r="D249" s="340" t="s">
        <v>328</v>
      </c>
      <c r="E249" s="389" t="s">
        <v>356</v>
      </c>
      <c r="F249" s="392"/>
      <c r="G249" s="392"/>
      <c r="H249" s="393"/>
      <c r="I249" s="316"/>
    </row>
    <row r="250" spans="1:9" ht="17.25" customHeight="1">
      <c r="A250" s="431"/>
      <c r="B250" s="442"/>
      <c r="C250" s="216">
        <v>2992.5</v>
      </c>
      <c r="D250" s="361" t="s">
        <v>327</v>
      </c>
      <c r="E250" s="424" t="s">
        <v>355</v>
      </c>
      <c r="F250" s="425"/>
      <c r="G250" s="425"/>
      <c r="H250" s="426"/>
      <c r="I250" s="316"/>
    </row>
    <row r="251" spans="1:9" ht="14.25" customHeight="1">
      <c r="A251" s="431"/>
      <c r="B251" s="442"/>
      <c r="C251" s="216">
        <v>30.41</v>
      </c>
      <c r="D251" s="340" t="s">
        <v>332</v>
      </c>
      <c r="E251" s="389" t="s">
        <v>358</v>
      </c>
      <c r="F251" s="392"/>
      <c r="G251" s="392"/>
      <c r="H251" s="393"/>
      <c r="I251" s="316"/>
    </row>
    <row r="252" spans="1:9" ht="14.25" customHeight="1">
      <c r="A252" s="431"/>
      <c r="B252" s="442"/>
      <c r="C252" s="216">
        <v>1670.76</v>
      </c>
      <c r="D252" s="340" t="s">
        <v>327</v>
      </c>
      <c r="E252" s="389" t="s">
        <v>355</v>
      </c>
      <c r="F252" s="392"/>
      <c r="G252" s="392"/>
      <c r="H252" s="393"/>
      <c r="I252" s="316"/>
    </row>
    <row r="253" spans="1:9" ht="14.25" customHeight="1">
      <c r="A253" s="431"/>
      <c r="B253" s="442"/>
      <c r="C253" s="216">
        <v>6475.63</v>
      </c>
      <c r="D253" s="340" t="s">
        <v>327</v>
      </c>
      <c r="E253" s="389" t="s">
        <v>355</v>
      </c>
      <c r="F253" s="392"/>
      <c r="G253" s="392"/>
      <c r="H253" s="393"/>
      <c r="I253" s="316"/>
    </row>
    <row r="254" spans="1:9" ht="14.25" customHeight="1">
      <c r="A254" s="431"/>
      <c r="B254" s="442"/>
      <c r="C254" s="216">
        <v>441</v>
      </c>
      <c r="D254" s="340" t="s">
        <v>327</v>
      </c>
      <c r="E254" s="389" t="s">
        <v>355</v>
      </c>
      <c r="F254" s="392"/>
      <c r="G254" s="392"/>
      <c r="H254" s="393"/>
      <c r="I254" s="316"/>
    </row>
    <row r="255" spans="1:9" ht="14.25" customHeight="1">
      <c r="A255" s="431"/>
      <c r="B255" s="442"/>
      <c r="C255" s="216">
        <v>378</v>
      </c>
      <c r="D255" s="340" t="s">
        <v>327</v>
      </c>
      <c r="E255" s="389" t="s">
        <v>355</v>
      </c>
      <c r="F255" s="392"/>
      <c r="G255" s="392"/>
      <c r="H255" s="393"/>
      <c r="I255" s="316"/>
    </row>
    <row r="256" spans="1:9" ht="14.25" customHeight="1">
      <c r="A256" s="431"/>
      <c r="B256" s="433"/>
      <c r="C256" s="233">
        <v>0.39</v>
      </c>
      <c r="D256" s="343" t="s">
        <v>332</v>
      </c>
      <c r="E256" s="345" t="s">
        <v>358</v>
      </c>
      <c r="F256" s="316"/>
      <c r="G256" s="316"/>
      <c r="H256" s="369"/>
      <c r="I256" s="316"/>
    </row>
    <row r="257" spans="1:9" ht="14.25" customHeight="1">
      <c r="A257" s="431"/>
      <c r="B257" s="432" t="s">
        <v>151</v>
      </c>
      <c r="C257" s="216">
        <v>9.58</v>
      </c>
      <c r="D257" s="340" t="s">
        <v>334</v>
      </c>
      <c r="E257" s="401" t="s">
        <v>360</v>
      </c>
      <c r="F257" s="397"/>
      <c r="G257" s="397"/>
      <c r="H257" s="398"/>
      <c r="I257" s="316"/>
    </row>
    <row r="258" spans="1:9" ht="14.25" customHeight="1">
      <c r="A258" s="431"/>
      <c r="B258" s="433"/>
      <c r="C258" s="216">
        <v>91.56</v>
      </c>
      <c r="D258" s="340" t="s">
        <v>334</v>
      </c>
      <c r="E258" s="345" t="s">
        <v>360</v>
      </c>
      <c r="F258" s="242"/>
      <c r="G258" s="242"/>
      <c r="H258" s="396"/>
      <c r="I258" s="316"/>
    </row>
    <row r="259" spans="1:9" ht="15">
      <c r="A259" s="208" t="s">
        <v>165</v>
      </c>
      <c r="B259" s="227"/>
      <c r="C259" s="210">
        <f>SUM(C248:C258)</f>
        <v>21068.160000000003</v>
      </c>
      <c r="D259" s="308"/>
      <c r="E259" s="421"/>
      <c r="F259" s="422"/>
      <c r="G259" s="422"/>
      <c r="H259" s="423"/>
      <c r="I259" s="316"/>
    </row>
    <row r="260" spans="1:9" ht="14.25" customHeight="1">
      <c r="A260" s="430" t="s">
        <v>348</v>
      </c>
      <c r="B260" s="432" t="s">
        <v>147</v>
      </c>
      <c r="C260" s="340">
        <v>2.39</v>
      </c>
      <c r="D260" s="342" t="s">
        <v>328</v>
      </c>
      <c r="E260" s="356" t="s">
        <v>356</v>
      </c>
      <c r="F260" s="316"/>
      <c r="G260" s="316"/>
      <c r="H260" s="369"/>
      <c r="I260" s="316"/>
    </row>
    <row r="261" spans="1:9" ht="14.25" customHeight="1">
      <c r="A261" s="431"/>
      <c r="B261" s="442"/>
      <c r="C261" s="340">
        <v>14.95</v>
      </c>
      <c r="D261" s="340" t="s">
        <v>328</v>
      </c>
      <c r="E261" s="408" t="s">
        <v>356</v>
      </c>
      <c r="F261" s="399"/>
      <c r="G261" s="399"/>
      <c r="H261" s="400"/>
      <c r="I261" s="316"/>
    </row>
    <row r="262" spans="1:9" ht="14.25" customHeight="1">
      <c r="A262" s="431"/>
      <c r="B262" s="442"/>
      <c r="C262" s="340">
        <v>4048.38</v>
      </c>
      <c r="D262" s="340" t="s">
        <v>328</v>
      </c>
      <c r="E262" s="408" t="s">
        <v>356</v>
      </c>
      <c r="F262" s="399"/>
      <c r="G262" s="399"/>
      <c r="H262" s="400"/>
      <c r="I262" s="316"/>
    </row>
    <row r="263" spans="1:9" ht="14.25" customHeight="1">
      <c r="A263" s="431"/>
      <c r="B263" s="442"/>
      <c r="C263" s="340">
        <v>205.58</v>
      </c>
      <c r="D263" s="340" t="s">
        <v>349</v>
      </c>
      <c r="E263" s="408" t="s">
        <v>366</v>
      </c>
      <c r="F263" s="399"/>
      <c r="G263" s="399"/>
      <c r="H263" s="400"/>
      <c r="I263" s="316"/>
    </row>
    <row r="264" spans="1:9" ht="14.25" customHeight="1">
      <c r="A264" s="431"/>
      <c r="B264" s="433"/>
      <c r="C264" s="341">
        <v>378.3</v>
      </c>
      <c r="D264" s="341" t="s">
        <v>349</v>
      </c>
      <c r="E264" s="356" t="s">
        <v>367</v>
      </c>
      <c r="F264" s="316"/>
      <c r="G264" s="316"/>
      <c r="H264" s="369"/>
      <c r="I264" s="316"/>
    </row>
    <row r="265" spans="1:9" ht="14.25" customHeight="1">
      <c r="A265" s="431"/>
      <c r="B265" s="442" t="s">
        <v>153</v>
      </c>
      <c r="C265" s="216">
        <v>41959.28</v>
      </c>
      <c r="D265" s="340" t="s">
        <v>341</v>
      </c>
      <c r="E265" s="401" t="s">
        <v>363</v>
      </c>
      <c r="F265" s="397"/>
      <c r="G265" s="397"/>
      <c r="H265" s="398"/>
      <c r="I265" s="316"/>
    </row>
    <row r="266" spans="1:9" ht="14.25" customHeight="1">
      <c r="A266" s="431"/>
      <c r="B266" s="442"/>
      <c r="C266" s="216">
        <v>12195.8</v>
      </c>
      <c r="D266" s="340" t="s">
        <v>341</v>
      </c>
      <c r="E266" s="356" t="s">
        <v>363</v>
      </c>
      <c r="F266" s="316"/>
      <c r="G266" s="316"/>
      <c r="H266" s="369"/>
      <c r="I266" s="316"/>
    </row>
    <row r="267" spans="1:9" ht="15">
      <c r="A267" s="208" t="s">
        <v>165</v>
      </c>
      <c r="B267" s="227"/>
      <c r="C267" s="210">
        <f>SUM(C260:C266)</f>
        <v>58804.67999999999</v>
      </c>
      <c r="D267" s="308"/>
      <c r="E267" s="421"/>
      <c r="F267" s="422"/>
      <c r="G267" s="422"/>
      <c r="H267" s="423"/>
      <c r="I267" s="316"/>
    </row>
    <row r="268" spans="1:9" ht="14.25" customHeight="1">
      <c r="A268" s="430" t="s">
        <v>350</v>
      </c>
      <c r="B268" s="432" t="s">
        <v>147</v>
      </c>
      <c r="C268" s="342">
        <v>2.28</v>
      </c>
      <c r="D268" s="342" t="s">
        <v>328</v>
      </c>
      <c r="E268" s="356" t="s">
        <v>356</v>
      </c>
      <c r="F268" s="316"/>
      <c r="G268" s="316"/>
      <c r="H268" s="369"/>
      <c r="I268" s="316"/>
    </row>
    <row r="269" spans="1:9" ht="14.25" customHeight="1">
      <c r="A269" s="431"/>
      <c r="B269" s="442"/>
      <c r="C269" s="340">
        <v>3.34</v>
      </c>
      <c r="D269" s="340" t="s">
        <v>328</v>
      </c>
      <c r="E269" s="389" t="s">
        <v>356</v>
      </c>
      <c r="F269" s="392"/>
      <c r="G269" s="392"/>
      <c r="H269" s="393"/>
      <c r="I269" s="316"/>
    </row>
    <row r="270" spans="1:9" ht="14.25" customHeight="1">
      <c r="A270" s="431"/>
      <c r="B270" s="442"/>
      <c r="C270" s="340">
        <v>2.06</v>
      </c>
      <c r="D270" s="340" t="s">
        <v>328</v>
      </c>
      <c r="E270" s="389" t="s">
        <v>356</v>
      </c>
      <c r="F270" s="392"/>
      <c r="G270" s="392"/>
      <c r="H270" s="393"/>
      <c r="I270" s="316"/>
    </row>
    <row r="271" spans="1:9" ht="14.25" customHeight="1">
      <c r="A271" s="431"/>
      <c r="B271" s="442"/>
      <c r="C271" s="340">
        <v>6.13</v>
      </c>
      <c r="D271" s="340" t="s">
        <v>328</v>
      </c>
      <c r="E271" s="389" t="s">
        <v>356</v>
      </c>
      <c r="F271" s="392"/>
      <c r="G271" s="392"/>
      <c r="H271" s="393"/>
      <c r="I271" s="316"/>
    </row>
    <row r="272" spans="1:9" ht="14.25" customHeight="1">
      <c r="A272" s="431"/>
      <c r="B272" s="442"/>
      <c r="C272" s="340">
        <v>385.56</v>
      </c>
      <c r="D272" s="340" t="s">
        <v>328</v>
      </c>
      <c r="E272" s="389" t="s">
        <v>356</v>
      </c>
      <c r="F272" s="392"/>
      <c r="G272" s="392"/>
      <c r="H272" s="393"/>
      <c r="I272" s="316"/>
    </row>
    <row r="273" spans="1:9" ht="14.25" customHeight="1">
      <c r="A273" s="431"/>
      <c r="B273" s="442"/>
      <c r="C273" s="340">
        <v>1.1</v>
      </c>
      <c r="D273" s="340" t="s">
        <v>328</v>
      </c>
      <c r="E273" s="389" t="s">
        <v>356</v>
      </c>
      <c r="F273" s="392"/>
      <c r="G273" s="392"/>
      <c r="H273" s="393"/>
      <c r="I273" s="316"/>
    </row>
    <row r="274" spans="1:9" ht="14.25" customHeight="1">
      <c r="A274" s="431"/>
      <c r="B274" s="433"/>
      <c r="C274" s="343">
        <v>0.01</v>
      </c>
      <c r="D274" s="343" t="s">
        <v>328</v>
      </c>
      <c r="E274" s="356" t="s">
        <v>356</v>
      </c>
      <c r="F274" s="316"/>
      <c r="G274" s="316"/>
      <c r="H274" s="369"/>
      <c r="I274" s="316"/>
    </row>
    <row r="275" spans="1:9" ht="14.25" customHeight="1">
      <c r="A275" s="431"/>
      <c r="B275" s="432" t="s">
        <v>153</v>
      </c>
      <c r="C275" s="216">
        <v>10181.34</v>
      </c>
      <c r="D275" s="340" t="s">
        <v>330</v>
      </c>
      <c r="E275" s="350" t="s">
        <v>357</v>
      </c>
      <c r="F275" s="239"/>
      <c r="G275" s="239"/>
      <c r="H275" s="370"/>
      <c r="I275" s="316"/>
    </row>
    <row r="276" spans="1:9" ht="14.25" customHeight="1">
      <c r="A276" s="431"/>
      <c r="B276" s="442"/>
      <c r="C276" s="216">
        <v>22011.11</v>
      </c>
      <c r="D276" s="340" t="s">
        <v>351</v>
      </c>
      <c r="E276" s="389" t="s">
        <v>368</v>
      </c>
      <c r="F276" s="392"/>
      <c r="G276" s="392"/>
      <c r="H276" s="393"/>
      <c r="I276" s="316"/>
    </row>
    <row r="277" spans="1:9" ht="14.25" customHeight="1">
      <c r="A277" s="431"/>
      <c r="B277" s="442"/>
      <c r="C277" s="216">
        <v>12965.25</v>
      </c>
      <c r="D277" s="340" t="s">
        <v>341</v>
      </c>
      <c r="E277" s="389" t="s">
        <v>363</v>
      </c>
      <c r="F277" s="392"/>
      <c r="G277" s="392"/>
      <c r="H277" s="393"/>
      <c r="I277" s="316"/>
    </row>
    <row r="278" spans="1:9" ht="14.25" customHeight="1">
      <c r="A278" s="431"/>
      <c r="B278" s="442"/>
      <c r="C278" s="216">
        <v>24900.29</v>
      </c>
      <c r="D278" s="340" t="s">
        <v>330</v>
      </c>
      <c r="E278" s="389" t="s">
        <v>357</v>
      </c>
      <c r="F278" s="392"/>
      <c r="G278" s="392"/>
      <c r="H278" s="393"/>
      <c r="I278" s="316"/>
    </row>
    <row r="279" spans="1:9" ht="14.25" customHeight="1">
      <c r="A279" s="431"/>
      <c r="B279" s="433"/>
      <c r="C279" s="216">
        <v>677.77</v>
      </c>
      <c r="D279" s="340" t="s">
        <v>352</v>
      </c>
      <c r="E279" s="356" t="s">
        <v>369</v>
      </c>
      <c r="F279" s="316"/>
      <c r="G279" s="316"/>
      <c r="H279" s="369"/>
      <c r="I279" s="316"/>
    </row>
    <row r="280" spans="1:9" ht="15">
      <c r="A280" s="208" t="s">
        <v>165</v>
      </c>
      <c r="B280" s="227"/>
      <c r="C280" s="210">
        <f>SUM(C268:C279)</f>
        <v>71136.24</v>
      </c>
      <c r="D280" s="308"/>
      <c r="E280" s="421"/>
      <c r="F280" s="422"/>
      <c r="G280" s="422"/>
      <c r="H280" s="423"/>
      <c r="I280" s="316"/>
    </row>
    <row r="281" spans="1:9" ht="14.25" customHeight="1">
      <c r="A281" s="430" t="s">
        <v>353</v>
      </c>
      <c r="B281" s="432" t="s">
        <v>147</v>
      </c>
      <c r="C281" s="199">
        <v>93.66</v>
      </c>
      <c r="D281" s="342" t="s">
        <v>349</v>
      </c>
      <c r="E281" s="353" t="s">
        <v>367</v>
      </c>
      <c r="F281" s="316"/>
      <c r="G281" s="316"/>
      <c r="H281" s="369"/>
      <c r="I281" s="316"/>
    </row>
    <row r="282" spans="1:9" ht="14.25" customHeight="1">
      <c r="A282" s="431"/>
      <c r="B282" s="433"/>
      <c r="C282" s="233">
        <v>121.62</v>
      </c>
      <c r="D282" s="343" t="s">
        <v>349</v>
      </c>
      <c r="E282" s="387" t="s">
        <v>367</v>
      </c>
      <c r="F282" s="394"/>
      <c r="G282" s="394"/>
      <c r="H282" s="395"/>
      <c r="I282" s="316"/>
    </row>
    <row r="283" spans="1:9" ht="14.25" customHeight="1">
      <c r="A283" s="431"/>
      <c r="B283" s="226" t="s">
        <v>151</v>
      </c>
      <c r="C283" s="235">
        <v>0.0699999999999914</v>
      </c>
      <c r="D283" s="307" t="s">
        <v>334</v>
      </c>
      <c r="E283" s="355" t="s">
        <v>360</v>
      </c>
      <c r="F283" s="238"/>
      <c r="G283" s="238"/>
      <c r="H283" s="371"/>
      <c r="I283" s="316"/>
    </row>
    <row r="284" spans="1:9" ht="15">
      <c r="A284" s="208" t="s">
        <v>165</v>
      </c>
      <c r="B284" s="227"/>
      <c r="C284" s="210">
        <f>SUM(C281:C283)</f>
        <v>215.35</v>
      </c>
      <c r="D284" s="308"/>
      <c r="E284" s="421"/>
      <c r="F284" s="422"/>
      <c r="G284" s="422"/>
      <c r="H284" s="423"/>
      <c r="I284" s="316"/>
    </row>
    <row r="285" spans="1:9" ht="32.25" customHeight="1" thickBot="1">
      <c r="A285" s="332" t="s">
        <v>324</v>
      </c>
      <c r="B285" s="229" t="s">
        <v>153</v>
      </c>
      <c r="C285" s="328">
        <v>3496.7</v>
      </c>
      <c r="D285" s="342" t="s">
        <v>354</v>
      </c>
      <c r="E285" s="413" t="s">
        <v>354</v>
      </c>
      <c r="F285" s="414"/>
      <c r="G285" s="414"/>
      <c r="H285" s="415"/>
      <c r="I285" s="316"/>
    </row>
    <row r="286" spans="1:9" ht="15.75" thickBot="1">
      <c r="A286" s="219" t="s">
        <v>165</v>
      </c>
      <c r="B286" s="416"/>
      <c r="C286" s="220">
        <f>SUM(C285:C285)</f>
        <v>3496.7</v>
      </c>
      <c r="D286" s="331"/>
      <c r="E286" s="439"/>
      <c r="F286" s="440"/>
      <c r="G286" s="440"/>
      <c r="H286" s="441"/>
      <c r="I286" s="316"/>
    </row>
    <row r="287" spans="1:8" ht="15.75" thickBot="1">
      <c r="A287" s="434" t="s">
        <v>167</v>
      </c>
      <c r="B287" s="435"/>
      <c r="C287" s="220">
        <f>SUM(C193,C200,C210,C219,C221,C232,C234,C238,C247+C259+C267+C280+C284+C286)</f>
        <v>1489404.13</v>
      </c>
      <c r="D287" s="344"/>
      <c r="E287" s="439"/>
      <c r="F287" s="440"/>
      <c r="G287" s="440"/>
      <c r="H287" s="441"/>
    </row>
    <row r="288" ht="14.25">
      <c r="A288" s="139" t="s">
        <v>220</v>
      </c>
    </row>
  </sheetData>
  <sheetProtection/>
  <mergeCells count="74">
    <mergeCell ref="B4:H4"/>
    <mergeCell ref="B5:H5"/>
    <mergeCell ref="B6:H6"/>
    <mergeCell ref="B7:H7"/>
    <mergeCell ref="B8:H8"/>
    <mergeCell ref="B9:H9"/>
    <mergeCell ref="B10:H10"/>
    <mergeCell ref="B11:H11"/>
    <mergeCell ref="B12:H12"/>
    <mergeCell ref="B13:H13"/>
    <mergeCell ref="A15:H15"/>
    <mergeCell ref="A18:A27"/>
    <mergeCell ref="A29:A38"/>
    <mergeCell ref="A40:A49"/>
    <mergeCell ref="A51:A60"/>
    <mergeCell ref="A62:A71"/>
    <mergeCell ref="A73:A82"/>
    <mergeCell ref="A84:A93"/>
    <mergeCell ref="A95:A104"/>
    <mergeCell ref="A106:A115"/>
    <mergeCell ref="A117:A126"/>
    <mergeCell ref="A128:A137"/>
    <mergeCell ref="A139:A148"/>
    <mergeCell ref="A150:A159"/>
    <mergeCell ref="B222:B226"/>
    <mergeCell ref="B227:B230"/>
    <mergeCell ref="A161:A170"/>
    <mergeCell ref="A175:B175"/>
    <mergeCell ref="A180:A192"/>
    <mergeCell ref="B181:B183"/>
    <mergeCell ref="B184:B192"/>
    <mergeCell ref="A194:A199"/>
    <mergeCell ref="B194:B196"/>
    <mergeCell ref="B197:B198"/>
    <mergeCell ref="B240:B244"/>
    <mergeCell ref="B245:B246"/>
    <mergeCell ref="A248:A258"/>
    <mergeCell ref="B248:B256"/>
    <mergeCell ref="B257:B258"/>
    <mergeCell ref="A201:A209"/>
    <mergeCell ref="B202:B209"/>
    <mergeCell ref="A211:A218"/>
    <mergeCell ref="B211:B216"/>
    <mergeCell ref="A222:A231"/>
    <mergeCell ref="E193:H193"/>
    <mergeCell ref="A260:A266"/>
    <mergeCell ref="B260:B264"/>
    <mergeCell ref="B265:B266"/>
    <mergeCell ref="A268:A279"/>
    <mergeCell ref="B268:B274"/>
    <mergeCell ref="B275:B279"/>
    <mergeCell ref="A235:A237"/>
    <mergeCell ref="B236:B237"/>
    <mergeCell ref="A239:A246"/>
    <mergeCell ref="E232:H232"/>
    <mergeCell ref="E234:H234"/>
    <mergeCell ref="A281:A283"/>
    <mergeCell ref="B281:B282"/>
    <mergeCell ref="A287:B287"/>
    <mergeCell ref="E179:H179"/>
    <mergeCell ref="E280:H280"/>
    <mergeCell ref="E284:H284"/>
    <mergeCell ref="E286:H286"/>
    <mergeCell ref="E287:H287"/>
    <mergeCell ref="E238:H238"/>
    <mergeCell ref="E247:H247"/>
    <mergeCell ref="E250:H250"/>
    <mergeCell ref="E259:H259"/>
    <mergeCell ref="E267:H267"/>
    <mergeCell ref="E183:H183"/>
    <mergeCell ref="E200:H200"/>
    <mergeCell ref="E210:H210"/>
    <mergeCell ref="E219:H219"/>
    <mergeCell ref="E221:H221"/>
  </mergeCells>
  <printOptions/>
  <pageMargins left="0.2362204724409449" right="0.2362204724409449" top="0.35433070866141736" bottom="0.35433070866141736" header="0.31496062992125984" footer="0.31496062992125984"/>
  <pageSetup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Oxford City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Appendices 1-4</dc:title>
  <dc:subject/>
  <dc:creator>Oxford City Council</dc:creator>
  <cp:keywords>Council meetings;Government, politics and public administration; Local government; Decision making; Council meetings;</cp:keywords>
  <dc:description/>
  <cp:lastModifiedBy>Sarah.Claridge</cp:lastModifiedBy>
  <cp:lastPrinted>2013-09-02T13:44:31Z</cp:lastPrinted>
  <dcterms:created xsi:type="dcterms:W3CDTF">2005-06-14T07:30:12Z</dcterms:created>
  <dcterms:modified xsi:type="dcterms:W3CDTF">2013-09-02T13:45:55Z</dcterms:modified>
  <cp:category/>
  <cp:version/>
  <cp:contentType/>
  <cp:contentStatus/>
</cp:coreProperties>
</file>